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paqui\Documents\DCE V1\LOT 1\"/>
    </mc:Choice>
  </mc:AlternateContent>
  <bookViews>
    <workbookView xWindow="0" yWindow="0" windowWidth="28800" windowHeight="12300" tabRatio="639" activeTab="2"/>
  </bookViews>
  <sheets>
    <sheet name="DPGF LOT 1 - RENOIR DESSINATEUR" sheetId="4" r:id="rId1"/>
    <sheet name="DPGF LOT 1 - RENOIR ET L'AMOUR" sheetId="6" r:id="rId2"/>
    <sheet name="SYNTHESE" sheetId="7" r:id="rId3"/>
  </sheets>
  <definedNames>
    <definedName name="__xlnm.Print_Area" localSheetId="0">'DPGF LOT 1 - RENOIR DESSINATEUR'!$A$1:$E$67</definedName>
    <definedName name="__xlnm.Print_Area" localSheetId="1">'DPGF LOT 1 - RENOIR ET L''AMOUR'!$A$1:$E$63</definedName>
    <definedName name="_xlnm.Print_Area" localSheetId="0">'DPGF LOT 1 - RENOIR DESSINATEUR'!$A$1:$I$46</definedName>
    <definedName name="_xlnm.Print_Area" localSheetId="1">'DPGF LOT 1 - RENOIR ET L''AMOUR'!$A$1:$I$42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7" l="1"/>
  <c r="B8" i="7"/>
  <c r="B4" i="7"/>
  <c r="C4" i="7" s="1"/>
  <c r="B2" i="7"/>
  <c r="B12" i="7" l="1"/>
  <c r="B6" i="7"/>
  <c r="B15" i="7" s="1"/>
  <c r="C2" i="7"/>
  <c r="C10" i="7"/>
  <c r="C8" i="7"/>
  <c r="C6" i="7" l="1"/>
  <c r="C12" i="7"/>
  <c r="C15" i="7" l="1"/>
  <c r="I42" i="6" l="1"/>
  <c r="I41" i="6"/>
  <c r="I40" i="6"/>
  <c r="I5" i="6"/>
  <c r="H5" i="6"/>
  <c r="H8" i="6"/>
  <c r="I8" i="6" s="1"/>
  <c r="H24" i="6"/>
  <c r="I24" i="6" s="1"/>
  <c r="I37" i="6"/>
  <c r="I31" i="6"/>
  <c r="H37" i="6"/>
  <c r="H31" i="6"/>
  <c r="G31" i="6"/>
  <c r="G37" i="6"/>
  <c r="G8" i="6"/>
  <c r="G5" i="6"/>
  <c r="I38" i="6"/>
  <c r="I35" i="6"/>
  <c r="I34" i="6"/>
  <c r="I33" i="6"/>
  <c r="I32" i="6"/>
  <c r="I29" i="6"/>
  <c r="I28" i="6"/>
  <c r="I27" i="6"/>
  <c r="I26" i="6"/>
  <c r="I22" i="6"/>
  <c r="I21" i="6"/>
  <c r="I20" i="6"/>
  <c r="I19" i="6"/>
  <c r="I18" i="6"/>
  <c r="I17" i="6"/>
  <c r="I16" i="6"/>
  <c r="I15" i="6"/>
  <c r="I14" i="6"/>
  <c r="I13" i="6"/>
  <c r="I12" i="6"/>
  <c r="I11" i="6"/>
  <c r="I10" i="6"/>
  <c r="I6" i="6"/>
  <c r="H38" i="6"/>
  <c r="H35" i="6"/>
  <c r="H34" i="6"/>
  <c r="H33" i="6"/>
  <c r="H32" i="6"/>
  <c r="H29" i="6"/>
  <c r="H28" i="6"/>
  <c r="H27" i="6"/>
  <c r="H26" i="6"/>
  <c r="H22" i="6"/>
  <c r="H21" i="6"/>
  <c r="H20" i="6"/>
  <c r="H19" i="6"/>
  <c r="H18" i="6"/>
  <c r="H17" i="6"/>
  <c r="H16" i="6"/>
  <c r="H15" i="6"/>
  <c r="H14" i="6"/>
  <c r="H13" i="6"/>
  <c r="H12" i="6"/>
  <c r="H11" i="6"/>
  <c r="H10" i="6"/>
  <c r="G38" i="6"/>
  <c r="G35" i="6"/>
  <c r="G34" i="6"/>
  <c r="G33" i="6"/>
  <c r="G32" i="6"/>
  <c r="G29" i="6"/>
  <c r="G28" i="6"/>
  <c r="G27" i="6"/>
  <c r="G26" i="6"/>
  <c r="G22" i="6"/>
  <c r="G21" i="6"/>
  <c r="G20" i="6"/>
  <c r="G19" i="6"/>
  <c r="G18" i="6"/>
  <c r="G17" i="6"/>
  <c r="G16" i="6"/>
  <c r="G15" i="6"/>
  <c r="G14" i="6"/>
  <c r="G13" i="6"/>
  <c r="G12" i="6"/>
  <c r="G11" i="6"/>
  <c r="G10" i="6"/>
  <c r="G6" i="6"/>
  <c r="I46" i="4"/>
  <c r="I45" i="4"/>
  <c r="I44" i="4"/>
  <c r="I41" i="4"/>
  <c r="H41" i="4"/>
  <c r="G41" i="4"/>
  <c r="I35" i="4"/>
  <c r="H35" i="4"/>
  <c r="G35" i="4"/>
  <c r="G27" i="4"/>
  <c r="H27" i="4"/>
  <c r="I27" i="4" s="1"/>
  <c r="I20" i="4"/>
  <c r="H20" i="4"/>
  <c r="G20" i="4"/>
  <c r="I8" i="4"/>
  <c r="H8" i="4"/>
  <c r="G8" i="4"/>
  <c r="G5" i="4"/>
  <c r="H5" i="4"/>
  <c r="I5" i="4" s="1"/>
  <c r="I42" i="4"/>
  <c r="I38" i="4"/>
  <c r="I37" i="4"/>
  <c r="I36" i="4"/>
  <c r="I33" i="4"/>
  <c r="I32" i="4"/>
  <c r="I31" i="4"/>
  <c r="I30" i="4"/>
  <c r="I29" i="4"/>
  <c r="I25" i="4"/>
  <c r="I24" i="4"/>
  <c r="I23" i="4"/>
  <c r="I22" i="4"/>
  <c r="I18" i="4"/>
  <c r="I17" i="4"/>
  <c r="I16" i="4"/>
  <c r="I15" i="4"/>
  <c r="I14" i="4"/>
  <c r="I13" i="4"/>
  <c r="I12" i="4"/>
  <c r="I11" i="4"/>
  <c r="I10" i="4"/>
  <c r="I6" i="4"/>
  <c r="H38" i="4"/>
  <c r="H42" i="4"/>
  <c r="H37" i="4"/>
  <c r="H36" i="4"/>
  <c r="H33" i="4"/>
  <c r="H32" i="4"/>
  <c r="H31" i="4"/>
  <c r="H30" i="4"/>
  <c r="H29" i="4"/>
  <c r="H25" i="4"/>
  <c r="H24" i="4"/>
  <c r="H23" i="4"/>
  <c r="H22" i="4"/>
  <c r="H18" i="4"/>
  <c r="H17" i="4"/>
  <c r="H16" i="4"/>
  <c r="H15" i="4"/>
  <c r="H14" i="4"/>
  <c r="H13" i="4"/>
  <c r="H12" i="4"/>
  <c r="H11" i="4"/>
  <c r="H10" i="4"/>
  <c r="H6" i="4"/>
  <c r="G42" i="4"/>
  <c r="G38" i="4"/>
  <c r="G37" i="4"/>
  <c r="G36" i="4"/>
  <c r="G33" i="4"/>
  <c r="G32" i="4"/>
  <c r="G31" i="4"/>
  <c r="G30" i="4"/>
  <c r="G29" i="4"/>
  <c r="G25" i="4"/>
  <c r="G24" i="4"/>
  <c r="G23" i="4"/>
  <c r="G22" i="4"/>
  <c r="G18" i="4"/>
  <c r="G17" i="4"/>
  <c r="G16" i="4"/>
  <c r="G15" i="4"/>
  <c r="G14" i="4"/>
  <c r="G13" i="4"/>
  <c r="G12" i="4"/>
  <c r="G11" i="4"/>
  <c r="G10" i="4"/>
  <c r="G6" i="4"/>
  <c r="G24" i="6" l="1"/>
  <c r="H6" i="6"/>
</calcChain>
</file>

<file path=xl/sharedStrings.xml><?xml version="1.0" encoding="utf-8"?>
<sst xmlns="http://schemas.openxmlformats.org/spreadsheetml/2006/main" count="234" uniqueCount="145">
  <si>
    <t>DPGF : LOT1 — AGENCEMENT DE L'EXPOSITION TEMPORAIRE RENOIR DESSINATEUR</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</si>
  <si>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</si>
  <si>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Ref CCTP</t>
  </si>
  <si>
    <t>NOM</t>
  </si>
  <si>
    <t>DESCRIPTION</t>
  </si>
  <si>
    <t>UNITES</t>
  </si>
  <si>
    <t>Qte</t>
  </si>
  <si>
    <t>P.U.</t>
  </si>
  <si>
    <t>MONTANT HT</t>
  </si>
  <si>
    <t>TVA 20%</t>
  </si>
  <si>
    <t>MONTANT TTC</t>
  </si>
  <si>
    <t>PRÉPARATION</t>
  </si>
  <si>
    <t>sous total</t>
  </si>
  <si>
    <t>Ens.</t>
  </si>
  <si>
    <t>CLOISONNEMENT</t>
  </si>
  <si>
    <t>3.2.1.1</t>
  </si>
  <si>
    <t>ENS 1</t>
  </si>
  <si>
    <t>• Construction de la cimaise simple face (échelles + parements)</t>
  </si>
  <si>
    <t>3.2.1.2</t>
  </si>
  <si>
    <t>ENS 2</t>
  </si>
  <si>
    <t>• Intégration 4 modules acier (H300 x L75 x P50cm)
• Intégration d'une tête de cimaise et de parements existants (12ml - H315cm)
 • Construction d'échelles pour la partie sans module incluant une ouverture type fenêtre
• Construction d'une tête de cimaise</t>
  </si>
  <si>
    <t>3.2.1.3</t>
  </si>
  <si>
    <t>ENS 3</t>
  </si>
  <si>
    <t xml:space="preserve">• Intégration 10 modules acier (H300 x L75 x P50cm)
• Intégration d'une tête de cimaise et de parements existants (15,6ml - H315cm)
• Construction d'un parement courbe
• Construction d'une tête de cimaise   </t>
  </si>
  <si>
    <t>3.2.1.4</t>
  </si>
  <si>
    <t>ENS 4</t>
  </si>
  <si>
    <t>• Construction de cimaises droites double faces (intégrant 11 échelles réutilisées, H315cm)
• Construction de 4 parements courbes
• Construction de 4 linteaux
• Réduction de la largeur d'une porte techinque</t>
  </si>
  <si>
    <t>3.2.1.5</t>
  </si>
  <si>
    <t>ENS 5</t>
  </si>
  <si>
    <t>3.2.1.6</t>
  </si>
  <si>
    <t>ENS 6</t>
  </si>
  <si>
    <t>• Construction de cimaises droites doubles faces (H315cm)
• Construction de cimaises droites simple face (H315cm)
• Construction de 4 parements courbes
• Construction de 4 linteaux
• Déplacement d'une porte technique</t>
  </si>
  <si>
    <t>3.2.1.7</t>
  </si>
  <si>
    <t>ENS 7</t>
  </si>
  <si>
    <t>• Intégration 21 modules acier (H300 x L75 x P50cm)
• Intégration de parements existants (48ml  - H315cm)
• Construction d'échelles pour les parties sans module incluant deux ouvertures type fenêtres et une niche vitrine.
• Construction d'un parement courbe
• Construction de 3 têtes de cimaise</t>
  </si>
  <si>
    <t>3.2.1.8</t>
  </si>
  <si>
    <t>ENS 8</t>
  </si>
  <si>
    <t>3.2.1.9</t>
  </si>
  <si>
    <t>ENS 9</t>
  </si>
  <si>
    <t>• Intégration 11 modules acier (H300 x L75 x P50cm)
• Intégration d'une tête de cimaise et de parements existants - à recouper en hauteur (14ml  - H315cm)
• Construction d'échelles pour les parties sans module
• Construction de 2 parements courbes</t>
  </si>
  <si>
    <t>MENUISERIE / DIVERS</t>
  </si>
  <si>
    <t>Mise en peinture des mobiliers neufs incluse dans le prix unitaire</t>
  </si>
  <si>
    <t>3.2.2.1</t>
  </si>
  <si>
    <t>T-1</t>
  </si>
  <si>
    <t>3.2.2.2</t>
  </si>
  <si>
    <t>T-2</t>
  </si>
  <si>
    <t>3.2.2.3</t>
  </si>
  <si>
    <t>T-3</t>
  </si>
  <si>
    <t>Tablette menuisée support de vitrines intégrant des prisonniers pour fixation des capots (93 x 55cm)</t>
  </si>
  <si>
    <t>3.2.2.4</t>
  </si>
  <si>
    <t>m2</t>
  </si>
  <si>
    <t>VITRINES</t>
  </si>
  <si>
    <t>3.2.3.1</t>
  </si>
  <si>
    <t>V-1</t>
  </si>
  <si>
    <t>Capot PMMA 5 faces (H27 x L110 x P50cm)</t>
  </si>
  <si>
    <t>3.2.3.2</t>
  </si>
  <si>
    <t>V-2</t>
  </si>
  <si>
    <t>Capot PMMA 5 faces (H27 x L130 x P45cm)</t>
  </si>
  <si>
    <t>3.2.3.3</t>
  </si>
  <si>
    <t>V-3</t>
  </si>
  <si>
    <t>3.2.3.4</t>
  </si>
  <si>
    <t>V-4</t>
  </si>
  <si>
    <t>3.2.3.5</t>
  </si>
  <si>
    <t>PEINTURE</t>
  </si>
  <si>
    <t>3.2.4.1</t>
  </si>
  <si>
    <t>Préparation et mise en peinture des murs périphériques (H375cm)</t>
  </si>
  <si>
    <t>3.2.4.2</t>
  </si>
  <si>
    <t>Remise en état et en peinture des parements réutilisés (H315cm)</t>
  </si>
  <si>
    <t>3.2.4.3</t>
  </si>
  <si>
    <t>Préparation et mise en peinture des parement neufs (H315cm)</t>
  </si>
  <si>
    <t>DÉMONTAGE</t>
  </si>
  <si>
    <t>3.2.5.1</t>
  </si>
  <si>
    <t>TOTAL HT</t>
  </si>
  <si>
    <t>TOTAL TTC</t>
  </si>
  <si>
    <t>DPGF : LOT1 — AGENCEMENT DE L'EXPOSITION TEMPORAIRE RENOIR ET L'AMOUR</t>
  </si>
  <si>
    <t>3.2.1.10</t>
  </si>
  <si>
    <t>• Intégration 7 modules bois avec parements intégrés (H350 x L120x P40cm)
• Intégration de 2 têtes de cimaises existantes
• Construction de 2 parements courbes
• Construction de compléments de cimaise doubles faces (H350cm)</t>
  </si>
  <si>
    <t>3.2.1.11</t>
  </si>
  <si>
    <t>• Rebouchage d'une niche (H210 x L120cm)</t>
  </si>
  <si>
    <t>3.2.1.12</t>
  </si>
  <si>
    <t>• Construction d'un doublage et finition de poteau (H350cm)
• Construction d'une cimaise simple face (H350cm)</t>
  </si>
  <si>
    <t>3.2.1.13</t>
  </si>
  <si>
    <t>• Construction d'un doublage de poteau (H350cm)
• Construction d'un complément de cimaise simple face (H350cm)</t>
  </si>
  <si>
    <t>3.2.1.14</t>
  </si>
  <si>
    <t>• Intégration 10 modules bois avec parements intégrés  (H350 x L120x P40cm)
• Intégration 2 têtes de cimaises existantes
• Intégration des parements avec angles simple face (linéaires existants)
• Construction d'un parement courbe
• Construction de compléments de cimaise
• Construction d'un doublage de porte avec trappe intégrée
• Ajout d'une tête de cimaise</t>
  </si>
  <si>
    <t>3.2.1.15</t>
  </si>
  <si>
    <t>• Intégration 2 modules bois avec parements intégrés  (H350 x L120x P40cm)
• Intégration 2 têtes de cimaises existantes (à recouper)</t>
  </si>
  <si>
    <t>3.2.1.16</t>
  </si>
  <si>
    <t>• Construction d'un doublage et finition de poteau (H350cm)
• Construction d'un complément de cimaise simple face (H350cm)</t>
  </si>
  <si>
    <t>3.2.1.17</t>
  </si>
  <si>
    <t>3.2.1.18</t>
  </si>
  <si>
    <t>• Intégration 8 modules bois avec parements intégrés (H350 x L120x P40cm)
• Intégration d'une tête de cimaise existante
• Intégration des parements avec angles simple face (linéaires existants)
• Construction d'un parement courbe
• Construction de compléments de cimaise
• Ajout d'une joue de fermeture d'un module</t>
  </si>
  <si>
    <t>3.2.1.19</t>
  </si>
  <si>
    <t>ENS 10</t>
  </si>
  <si>
    <t>3.2.1.20</t>
  </si>
  <si>
    <t>ENS 11</t>
  </si>
  <si>
    <t>3.2.1.21</t>
  </si>
  <si>
    <t>ENS 12</t>
  </si>
  <si>
    <t>• Intégration 3 modules bois avec parements intégrés (H350 x L120x P40cm)
• Intégration 2 têtes de cimaises existantes
• Construction une cimaise simple face intérant une porte technique</t>
  </si>
  <si>
    <t>3.2.1.22</t>
  </si>
  <si>
    <t>ENS 13</t>
  </si>
  <si>
    <t>• Construction d'un parement courbe attaché à un doublage simple face (H350cm)</t>
  </si>
  <si>
    <t>3.2.2.5</t>
  </si>
  <si>
    <t>P-1</t>
  </si>
  <si>
    <t>Podium de mise à distance courbe (H10cm)</t>
  </si>
  <si>
    <t>3.2.2.6</t>
  </si>
  <si>
    <t>M-1</t>
  </si>
  <si>
    <t>Assise droite avec support graphique menuisé intégré (L200cm)</t>
  </si>
  <si>
    <t>3.2.2.7</t>
  </si>
  <si>
    <t>M-2</t>
  </si>
  <si>
    <t>Assise courbe avec support graphique menuisé intégré (L300cm)</t>
  </si>
  <si>
    <t>3.2.2.8</t>
  </si>
  <si>
    <t>3.2.4.4</t>
  </si>
  <si>
    <t>3.2.4.5</t>
  </si>
  <si>
    <t>Remise en état et en peinture des modules réutilisés (H350cm)</t>
  </si>
  <si>
    <t>3.2.4.6</t>
  </si>
  <si>
    <t>Préparation et mise en peinture des cimaises neuves (H350cm)</t>
  </si>
  <si>
    <t>3.2.4.7</t>
  </si>
  <si>
    <t xml:space="preserve">Remise en état et en peinture des mobiliers réutilisés </t>
  </si>
  <si>
    <t>3.2.5.2</t>
  </si>
  <si>
    <t>Dépose soignée incluant démontage, évacuation et bennage, stockage en réserves, nettoyage et remise en état</t>
  </si>
  <si>
    <t>Échantillonnage</t>
  </si>
  <si>
    <t>2.10</t>
  </si>
  <si>
    <t>Ensemble de cloisons incluant divers éléments issus du réemploi et de nouvelles constructions.
Le chiffrage inclut la main d'oeuvre pour l'intégration des éléments de reémploi, la fourniture et la pose des compléments (échelles, parements, têtes de cloisons...) selon descriptifs.</t>
  </si>
  <si>
    <t>• Intégration 3 modules acier (H300 x L75 x P50cm)
• Intégration de parements existants (5ml  - H315cm) 
• Construction des deux têtes de cimaises</t>
  </si>
  <si>
    <t xml:space="preserve"> • Intégration 4 modules acier (H300 x L75 x P50cm)
• Intégration de parements existants (6,2ml  - H315cm)
• Construction des deux têtes de cimaises </t>
  </si>
  <si>
    <t>Tablette menuisée support de vitrines intégrant des prisonniers pour fixation des capots (499 x 55cm)</t>
  </si>
  <si>
    <t>Tablette menuisée support de vitrines intégrant des prisonniers pour fixation des capots (773 + 447,5 cm x 55cm)</t>
  </si>
  <si>
    <t>Placage bois décoratif sur les tranches des fenêtres/ouvertures dans les cimaises</t>
  </si>
  <si>
    <t>Capot PMMA 5 faces avec prisonnier pour fixation murale (L200x H115 x P15cm)</t>
  </si>
  <si>
    <t>Mise en place des vitrines existantes (cf. plan de réutilisation)</t>
  </si>
  <si>
    <t>Mise en peinture des prisonniers de vitrines neuves incluse dans le prix unitaire</t>
  </si>
  <si>
    <t>• Construction d'un doublage de poteau (H350cm)
• Construction d'une cimaise courbe simple face (H350cm)</t>
  </si>
  <si>
    <t>• Construction d'une cimaise courbe simple face (H300cm)</t>
  </si>
  <si>
    <t>• Construction d'une cimaise courbe simple face (H350cm)
• Déplacement de parements et échelles existants</t>
  </si>
  <si>
    <t>Mise en place des mobiliers réutilisés (cf. plan de réutilisation)</t>
  </si>
  <si>
    <t>HT</t>
  </si>
  <si>
    <t>TTC</t>
  </si>
  <si>
    <t>TOTAL MONTAGE RENOIR DESSINATEUR</t>
  </si>
  <si>
    <t>TOTAL DEMONTAGE RENOIR DESSINATEUR</t>
  </si>
  <si>
    <t>TOTAL RENOIR DESSINATEUR</t>
  </si>
  <si>
    <t>TOTAL MONTAGE RENOIR ET L'AMOUR</t>
  </si>
  <si>
    <t>TOTAL DEMONTAGE RENOIR ET L'AMOUR</t>
  </si>
  <si>
    <t>TOTAL RENOIR ET L'AMOUR</t>
  </si>
  <si>
    <t>TOTAL RENOIR DESSINATEUR + RENOIR ET L'AMOUR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</si>
</sst>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0.00&quot;  € &quot;;&quot; (&quot;#,##0.00&quot;) € &quot;;&quot; -&quot;#&quot;  € &quot;;@\ "/>
    <numFmt numFmtId="165" formatCode="_ [$€-2]\ * #,###.##000_ ;_ [$€-2]\ * \-#,###.##000_ ;_ [$€-2]\ * &quot;-&quot;??_ ;_ @_ "/>
  </numFmts>
  <fonts count="31">
    <font>
      <sz val="10"/>
      <name val="Arial"/>
      <charset val="204"/>
    </font>
    <font>
      <sz val="16"/>
      <name val="Abadi"/>
      <charset val="134"/>
    </font>
    <font>
      <sz val="12"/>
      <name val="Abadi"/>
      <charset val="134"/>
    </font>
    <font>
      <sz val="11"/>
      <name val="Abadi"/>
      <charset val="134"/>
    </font>
    <font>
      <sz val="10"/>
      <name val="Abadi"/>
      <charset val="134"/>
    </font>
    <font>
      <sz val="20"/>
      <color indexed="54"/>
      <name val="Lato Regular"/>
      <charset val="134"/>
    </font>
    <font>
      <sz val="12"/>
      <color indexed="55"/>
      <name val="Lato Regular"/>
      <charset val="134"/>
    </font>
    <font>
      <sz val="10"/>
      <name val="Lato Regular"/>
      <charset val="204"/>
    </font>
    <font>
      <sz val="12"/>
      <name val="Lato Regular"/>
      <charset val="134"/>
    </font>
    <font>
      <sz val="12"/>
      <color indexed="8"/>
      <name val="Lato Regular"/>
      <charset val="134"/>
    </font>
    <font>
      <b/>
      <sz val="12"/>
      <color theme="1"/>
      <name val="Lato Regular"/>
      <charset val="134"/>
    </font>
    <font>
      <sz val="11"/>
      <color theme="1"/>
      <name val="Lato Regular"/>
      <charset val="134"/>
    </font>
    <font>
      <sz val="12"/>
      <color theme="1"/>
      <name val="Lato Regular"/>
      <charset val="134"/>
    </font>
    <font>
      <sz val="12"/>
      <color rgb="FF000000"/>
      <name val="Lato Regular"/>
      <charset val="134"/>
    </font>
    <font>
      <b/>
      <sz val="12"/>
      <color theme="1"/>
      <name val="Abadi MT Condensed Light"/>
      <charset val="134"/>
    </font>
    <font>
      <sz val="12"/>
      <name val="Abadi MT Condensed Light"/>
      <charset val="134"/>
    </font>
    <font>
      <sz val="12"/>
      <color rgb="FF0066FF"/>
      <name val="Abadi"/>
      <charset val="134"/>
    </font>
    <font>
      <sz val="12"/>
      <color theme="1"/>
      <name val="Abadi"/>
      <charset val="134"/>
    </font>
    <font>
      <b/>
      <sz val="12"/>
      <color theme="1"/>
      <name val="Abadi"/>
      <charset val="134"/>
    </font>
    <font>
      <b/>
      <sz val="11"/>
      <color indexed="8"/>
      <name val="Lato Regular"/>
      <charset val="134"/>
    </font>
    <font>
      <sz val="11"/>
      <name val="Lato Regular"/>
      <charset val="134"/>
    </font>
    <font>
      <sz val="11"/>
      <color indexed="8"/>
      <name val="Lato Regular"/>
      <charset val="134"/>
    </font>
    <font>
      <sz val="12"/>
      <color rgb="FFFF0000"/>
      <name val="Lato Regular"/>
      <charset val="134"/>
    </font>
    <font>
      <sz val="10"/>
      <color theme="1"/>
      <name val="Calibri"/>
      <family val="2"/>
    </font>
    <font>
      <b/>
      <sz val="10"/>
      <color theme="1"/>
      <name val="Calibri"/>
      <family val="2"/>
    </font>
    <font>
      <sz val="12"/>
      <color rgb="FFFF0000"/>
      <name val="Abadi"/>
      <charset val="134"/>
    </font>
    <font>
      <sz val="11"/>
      <color theme="1"/>
      <name val="Calibri"/>
      <family val="2"/>
      <scheme val="minor"/>
    </font>
    <font>
      <sz val="11"/>
      <name val="Calibri"/>
      <family val="2"/>
    </font>
    <font>
      <sz val="10"/>
      <name val="Arial"/>
      <family val="2"/>
      <charset val="204"/>
    </font>
    <font>
      <b/>
      <sz val="10"/>
      <name val="Arial"/>
      <family val="2"/>
    </font>
    <font>
      <b/>
      <sz val="12"/>
      <color theme="1"/>
      <name val="Abadi MT Condensed Light"/>
      <family val="2"/>
    </font>
  </fonts>
  <fills count="15">
    <fill>
      <patternFill patternType="none"/>
    </fill>
    <fill>
      <patternFill patternType="gray125"/>
    </fill>
    <fill>
      <patternFill patternType="solid">
        <fgColor theme="0"/>
        <bgColor indexed="64"/>
      </patternFill>
    </fill>
    <fill>
      <patternFill patternType="solid">
        <fgColor theme="0" tint="-4.9989318521683403E-2"/>
        <bgColor indexed="9"/>
      </patternFill>
    </fill>
    <fill>
      <patternFill patternType="solid">
        <fgColor indexed="9"/>
        <bgColor indexed="26"/>
      </patternFill>
    </fill>
    <fill>
      <patternFill patternType="solid">
        <fgColor theme="6"/>
        <bgColor indexed="64"/>
      </patternFill>
    </fill>
    <fill>
      <patternFill patternType="solid">
        <fgColor theme="6"/>
        <bgColor indexed="26"/>
      </patternFill>
    </fill>
    <fill>
      <patternFill patternType="solid">
        <fgColor theme="0"/>
        <bgColor indexed="26"/>
      </patternFill>
    </fill>
    <fill>
      <patternFill patternType="solid">
        <fgColor theme="4" tint="0.79998168889431442"/>
        <bgColor indexed="64"/>
      </patternFill>
    </fill>
    <fill>
      <patternFill patternType="solid">
        <fgColor theme="2"/>
        <bgColor indexed="64"/>
      </patternFill>
    </fill>
    <fill>
      <patternFill patternType="solid">
        <fgColor rgb="FFFFFFFF"/>
        <bgColor rgb="FFEEEEEE"/>
      </patternFill>
    </fill>
    <fill>
      <patternFill patternType="solid">
        <fgColor theme="4" tint="0.79998168889431442"/>
        <bgColor indexed="55"/>
      </patternFill>
    </fill>
    <fill>
      <patternFill patternType="solid">
        <fgColor theme="2"/>
        <bgColor indexed="55"/>
      </patternFill>
    </fill>
    <fill>
      <patternFill patternType="solid">
        <fgColor theme="4" tint="0.39994506668294322"/>
        <bgColor indexed="55"/>
      </patternFill>
    </fill>
    <fill>
      <patternFill patternType="solid">
        <fgColor theme="4" tint="0.59999389629810485"/>
        <bgColor indexed="26"/>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9"/>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5">
    <xf numFmtId="0" fontId="0" fillId="0" borderId="0"/>
    <xf numFmtId="43" fontId="26" fillId="0" borderId="0" applyFont="0" applyFill="0" applyBorder="0" applyAlignment="0" applyProtection="0">
      <alignment vertical="center"/>
    </xf>
    <xf numFmtId="164" fontId="27" fillId="0" borderId="0" applyFill="0" applyBorder="0" applyProtection="0"/>
    <xf numFmtId="0" fontId="27" fillId="0" borderId="0" applyNumberFormat="0" applyFill="0" applyBorder="0" applyProtection="0"/>
    <xf numFmtId="0" fontId="28" fillId="0" borderId="0"/>
  </cellStyleXfs>
  <cellXfs count="103">
    <xf numFmtId="0" fontId="0" fillId="0" borderId="0" xfId="0"/>
    <xf numFmtId="1" fontId="1" fillId="0" borderId="0" xfId="3" applyNumberFormat="1" applyFont="1"/>
    <xf numFmtId="1" fontId="2" fillId="0" borderId="0" xfId="3" applyNumberFormat="1" applyFont="1"/>
    <xf numFmtId="1" fontId="3" fillId="2" borderId="0" xfId="3" applyNumberFormat="1" applyFont="1" applyFill="1"/>
    <xf numFmtId="0" fontId="0" fillId="0" borderId="0" xfId="0" applyBorder="1"/>
    <xf numFmtId="1" fontId="3" fillId="0" borderId="0" xfId="3" applyNumberFormat="1" applyFont="1" applyFill="1"/>
    <xf numFmtId="1" fontId="3" fillId="0" borderId="0" xfId="3" applyNumberFormat="1" applyFont="1"/>
    <xf numFmtId="1" fontId="3" fillId="0" borderId="0" xfId="3" applyNumberFormat="1" applyFont="1" applyBorder="1"/>
    <xf numFmtId="0" fontId="4" fillId="0" borderId="0" xfId="0" applyFont="1"/>
    <xf numFmtId="1" fontId="3" fillId="0" borderId="0" xfId="3" applyNumberFormat="1" applyFont="1" applyFill="1" applyBorder="1" applyProtection="1"/>
    <xf numFmtId="1" fontId="3" fillId="0" borderId="0" xfId="3" applyNumberFormat="1" applyFont="1" applyAlignment="1">
      <alignment vertical="center" wrapText="1"/>
    </xf>
    <xf numFmtId="0" fontId="7" fillId="5" borderId="4" xfId="0" applyFont="1" applyFill="1" applyBorder="1" applyAlignment="1">
      <alignment horizontal="center" vertical="center"/>
    </xf>
    <xf numFmtId="1" fontId="8" fillId="5" borderId="4" xfId="3" applyNumberFormat="1" applyFont="1" applyFill="1" applyBorder="1" applyAlignment="1" applyProtection="1">
      <alignment horizontal="center" vertical="center" wrapText="1"/>
    </xf>
    <xf numFmtId="1" fontId="8" fillId="6" borderId="4" xfId="3" applyNumberFormat="1" applyFont="1" applyFill="1" applyBorder="1" applyAlignment="1" applyProtection="1">
      <alignment horizontal="center" vertical="center" wrapText="1"/>
    </xf>
    <xf numFmtId="1" fontId="8" fillId="5" borderId="4" xfId="0" applyNumberFormat="1" applyFont="1" applyFill="1" applyBorder="1" applyAlignment="1">
      <alignment horizontal="center" vertical="center" wrapText="1"/>
    </xf>
    <xf numFmtId="1" fontId="9" fillId="7" borderId="0" xfId="3" applyNumberFormat="1" applyFont="1" applyFill="1" applyBorder="1" applyAlignment="1" applyProtection="1">
      <alignment horizontal="center" vertical="center" wrapText="1"/>
    </xf>
    <xf numFmtId="1" fontId="8" fillId="7" borderId="0" xfId="3" applyNumberFormat="1" applyFont="1" applyFill="1" applyBorder="1" applyAlignment="1" applyProtection="1">
      <alignment horizontal="center" vertical="center" wrapText="1"/>
    </xf>
    <xf numFmtId="1" fontId="8" fillId="2" borderId="0" xfId="0" applyNumberFormat="1" applyFont="1" applyFill="1" applyAlignment="1">
      <alignment horizontal="center" vertical="center" wrapText="1"/>
    </xf>
    <xf numFmtId="0" fontId="8" fillId="8" borderId="4" xfId="0" applyFont="1" applyFill="1" applyBorder="1"/>
    <xf numFmtId="1" fontId="10" fillId="8" borderId="4" xfId="3" applyNumberFormat="1" applyFont="1" applyFill="1" applyBorder="1" applyAlignment="1" applyProtection="1">
      <alignment horizontal="left" vertical="center" indent="1"/>
    </xf>
    <xf numFmtId="0" fontId="8" fillId="0" borderId="0" xfId="0" applyFont="1"/>
    <xf numFmtId="0" fontId="11" fillId="0" borderId="4" xfId="3" applyNumberFormat="1" applyFont="1" applyFill="1" applyBorder="1" applyAlignment="1" applyProtection="1">
      <alignment horizontal="center" vertical="center" wrapText="1"/>
    </xf>
    <xf numFmtId="1" fontId="12" fillId="4" borderId="4" xfId="3" applyNumberFormat="1" applyFont="1" applyFill="1" applyBorder="1" applyAlignment="1" applyProtection="1">
      <alignment horizontal="left" vertical="center" wrapText="1" indent="1"/>
    </xf>
    <xf numFmtId="1" fontId="11" fillId="4" borderId="4" xfId="3" applyNumberFormat="1" applyFont="1" applyFill="1" applyBorder="1" applyAlignment="1" applyProtection="1">
      <alignment horizontal="left" vertical="center" wrapText="1" indent="1"/>
    </xf>
    <xf numFmtId="1" fontId="12" fillId="4" borderId="4" xfId="3" applyNumberFormat="1" applyFont="1" applyFill="1" applyBorder="1" applyAlignment="1" applyProtection="1">
      <alignment horizontal="center" vertical="center" wrapText="1"/>
    </xf>
    <xf numFmtId="1" fontId="9" fillId="4" borderId="0" xfId="3" applyNumberFormat="1" applyFont="1" applyFill="1" applyBorder="1" applyAlignment="1" applyProtection="1">
      <alignment horizontal="center" vertical="center" wrapText="1"/>
    </xf>
    <xf numFmtId="1" fontId="8" fillId="4" borderId="0" xfId="3" applyNumberFormat="1" applyFont="1" applyFill="1" applyBorder="1" applyAlignment="1" applyProtection="1">
      <alignment horizontal="center" vertical="center" wrapText="1"/>
    </xf>
    <xf numFmtId="0" fontId="8" fillId="8" borderId="5" xfId="0" applyFont="1" applyFill="1" applyBorder="1"/>
    <xf numFmtId="1" fontId="10" fillId="8" borderId="6" xfId="3" applyNumberFormat="1" applyFont="1" applyFill="1" applyBorder="1" applyAlignment="1" applyProtection="1">
      <alignment horizontal="left" vertical="center" wrapText="1" indent="1"/>
    </xf>
    <xf numFmtId="0" fontId="8" fillId="9" borderId="1" xfId="0" applyFont="1" applyFill="1" applyBorder="1"/>
    <xf numFmtId="0" fontId="8" fillId="9" borderId="2" xfId="0" applyFont="1" applyFill="1" applyBorder="1"/>
    <xf numFmtId="1" fontId="11" fillId="0" borderId="4" xfId="3" applyNumberFormat="1" applyFont="1" applyFill="1" applyBorder="1" applyAlignment="1" applyProtection="1">
      <alignment horizontal="center" vertical="center" wrapText="1"/>
    </xf>
    <xf numFmtId="1" fontId="10" fillId="0" borderId="4" xfId="3" applyNumberFormat="1" applyFont="1" applyFill="1" applyBorder="1" applyAlignment="1" applyProtection="1">
      <alignment horizontal="left" vertical="center" wrapText="1" indent="1"/>
    </xf>
    <xf numFmtId="1" fontId="11" fillId="0" borderId="7" xfId="3" applyNumberFormat="1" applyFont="1" applyFill="1" applyBorder="1" applyAlignment="1" applyProtection="1">
      <alignment horizontal="left" vertical="center" wrapText="1" indent="1"/>
    </xf>
    <xf numFmtId="1" fontId="12" fillId="0" borderId="7" xfId="3" applyNumberFormat="1" applyFont="1" applyFill="1" applyBorder="1" applyAlignment="1" applyProtection="1">
      <alignment horizontal="center" vertical="center" wrapText="1"/>
    </xf>
    <xf numFmtId="1" fontId="11" fillId="0" borderId="6" xfId="3" applyNumberFormat="1" applyFont="1" applyFill="1" applyBorder="1" applyAlignment="1" applyProtection="1">
      <alignment horizontal="left" vertical="center" wrapText="1" indent="1"/>
    </xf>
    <xf numFmtId="1" fontId="12" fillId="0" borderId="6" xfId="3" applyNumberFormat="1" applyFont="1" applyFill="1" applyBorder="1" applyAlignment="1" applyProtection="1">
      <alignment horizontal="center" vertical="center" wrapText="1"/>
    </xf>
    <xf numFmtId="1" fontId="11" fillId="0" borderId="4" xfId="3" applyNumberFormat="1" applyFont="1" applyFill="1" applyBorder="1" applyAlignment="1" applyProtection="1">
      <alignment horizontal="left" vertical="center" wrapText="1" indent="1"/>
    </xf>
    <xf numFmtId="1" fontId="12" fillId="0" borderId="4" xfId="3" applyNumberFormat="1" applyFont="1" applyFill="1" applyBorder="1" applyAlignment="1" applyProtection="1">
      <alignment horizontal="center" vertical="center" wrapText="1"/>
    </xf>
    <xf numFmtId="1" fontId="11" fillId="0" borderId="0" xfId="3" applyNumberFormat="1" applyFont="1" applyFill="1" applyBorder="1" applyAlignment="1" applyProtection="1">
      <alignment horizontal="center" vertical="center" wrapText="1"/>
    </xf>
    <xf numFmtId="1" fontId="10" fillId="0" borderId="0" xfId="3" applyNumberFormat="1" applyFont="1" applyFill="1" applyAlignment="1" applyProtection="1">
      <alignment horizontal="left" vertical="center" wrapText="1" indent="1"/>
    </xf>
    <xf numFmtId="1" fontId="11" fillId="0" borderId="0" xfId="3" applyNumberFormat="1" applyFont="1" applyFill="1" applyAlignment="1" applyProtection="1">
      <alignment horizontal="left" vertical="center" wrapText="1" indent="1"/>
    </xf>
    <xf numFmtId="1" fontId="12" fillId="0" borderId="0" xfId="3" applyNumberFormat="1" applyFont="1" applyFill="1" applyAlignment="1" applyProtection="1">
      <alignment horizontal="center" vertical="center" wrapText="1"/>
    </xf>
    <xf numFmtId="1" fontId="10" fillId="4" borderId="4" xfId="3" applyNumberFormat="1" applyFont="1" applyFill="1" applyBorder="1" applyAlignment="1" applyProtection="1">
      <alignment horizontal="left" vertical="center" wrapText="1" indent="1"/>
    </xf>
    <xf numFmtId="0" fontId="11" fillId="0" borderId="4" xfId="0" applyFont="1" applyBorder="1" applyAlignment="1">
      <alignment horizontal="left" vertical="center" wrapText="1" indent="1"/>
    </xf>
    <xf numFmtId="1" fontId="13" fillId="10" borderId="4" xfId="0" applyNumberFormat="1" applyFont="1" applyFill="1" applyBorder="1" applyAlignment="1">
      <alignment horizontal="center" vertical="center" wrapText="1"/>
    </xf>
    <xf numFmtId="1" fontId="14" fillId="0" borderId="0" xfId="3" applyNumberFormat="1" applyFont="1" applyFill="1" applyBorder="1" applyAlignment="1" applyProtection="1">
      <alignment horizontal="center" vertical="center" wrapText="1"/>
    </xf>
    <xf numFmtId="0" fontId="15" fillId="0" borderId="0" xfId="0" applyFont="1"/>
    <xf numFmtId="1" fontId="12" fillId="4" borderId="0" xfId="3" applyNumberFormat="1" applyFont="1" applyFill="1" applyBorder="1" applyAlignment="1" applyProtection="1">
      <alignment horizontal="left" vertical="center" wrapText="1" indent="1"/>
    </xf>
    <xf numFmtId="0" fontId="11" fillId="0" borderId="0" xfId="0" applyFont="1" applyAlignment="1">
      <alignment horizontal="left" vertical="center" wrapText="1" indent="1"/>
    </xf>
    <xf numFmtId="1" fontId="13" fillId="10" borderId="0" xfId="0" applyNumberFormat="1" applyFont="1" applyFill="1" applyBorder="1" applyAlignment="1">
      <alignment horizontal="center" vertical="center" wrapText="1"/>
    </xf>
    <xf numFmtId="0" fontId="16" fillId="0" borderId="0" xfId="0" applyFont="1" applyAlignment="1">
      <alignment horizontal="left" vertical="center" wrapText="1"/>
    </xf>
    <xf numFmtId="0" fontId="2" fillId="0" borderId="0" xfId="0" applyFont="1" applyAlignment="1">
      <alignment horizontal="left" vertical="center" wrapText="1" indent="1"/>
    </xf>
    <xf numFmtId="1" fontId="17" fillId="4" borderId="0" xfId="3" applyNumberFormat="1" applyFont="1" applyFill="1" applyBorder="1" applyAlignment="1" applyProtection="1">
      <alignment horizontal="left" vertical="center" wrapText="1" indent="1"/>
    </xf>
    <xf numFmtId="1" fontId="17" fillId="4" borderId="0" xfId="3" applyNumberFormat="1" applyFont="1" applyFill="1" applyBorder="1" applyAlignment="1" applyProtection="1">
      <alignment horizontal="center" vertical="center" wrapText="1"/>
    </xf>
    <xf numFmtId="1" fontId="18" fillId="0" borderId="0" xfId="3" applyNumberFormat="1" applyFont="1" applyFill="1" applyBorder="1" applyAlignment="1" applyProtection="1">
      <alignment horizontal="center" vertical="center" wrapText="1"/>
    </xf>
    <xf numFmtId="1" fontId="8" fillId="5" borderId="4" xfId="3" applyNumberFormat="1" applyFont="1" applyFill="1" applyBorder="1" applyAlignment="1">
      <alignment horizontal="center" vertical="center"/>
    </xf>
    <xf numFmtId="1" fontId="8" fillId="2" borderId="0" xfId="3" applyNumberFormat="1" applyFont="1" applyFill="1" applyBorder="1" applyAlignment="1">
      <alignment horizontal="center" vertical="center"/>
    </xf>
    <xf numFmtId="1" fontId="19" fillId="11" borderId="6" xfId="3" applyNumberFormat="1" applyFont="1" applyFill="1" applyBorder="1" applyAlignment="1">
      <alignment horizontal="center" vertical="center" wrapText="1"/>
    </xf>
    <xf numFmtId="165" fontId="20" fillId="11" borderId="6" xfId="3" applyNumberFormat="1" applyFont="1" applyFill="1" applyBorder="1" applyAlignment="1">
      <alignment horizontal="center" vertical="center" wrapText="1"/>
    </xf>
    <xf numFmtId="165" fontId="21" fillId="11" borderId="6" xfId="3" applyNumberFormat="1" applyFont="1" applyFill="1" applyBorder="1" applyAlignment="1">
      <alignment horizontal="center" vertical="center" wrapText="1"/>
    </xf>
    <xf numFmtId="1" fontId="8" fillId="4" borderId="4" xfId="3" applyNumberFormat="1" applyFont="1" applyFill="1" applyBorder="1" applyAlignment="1" applyProtection="1">
      <alignment horizontal="center" vertical="center" wrapText="1"/>
    </xf>
    <xf numFmtId="43" fontId="22" fillId="0" borderId="4" xfId="1" applyFont="1" applyFill="1" applyBorder="1" applyAlignment="1">
      <alignment horizontal="center" vertical="center" wrapText="1"/>
    </xf>
    <xf numFmtId="43" fontId="12" fillId="0" borderId="4" xfId="1" applyFont="1" applyFill="1" applyBorder="1" applyAlignment="1">
      <alignment horizontal="center" vertical="center" wrapText="1"/>
    </xf>
    <xf numFmtId="1" fontId="8" fillId="0" borderId="0" xfId="0" applyNumberFormat="1" applyFont="1"/>
    <xf numFmtId="1" fontId="12" fillId="0" borderId="0" xfId="3" applyNumberFormat="1" applyFont="1"/>
    <xf numFmtId="1" fontId="8" fillId="0" borderId="0" xfId="3" applyNumberFormat="1" applyFont="1"/>
    <xf numFmtId="1" fontId="19" fillId="12" borderId="2" xfId="3" applyNumberFormat="1" applyFont="1" applyFill="1" applyBorder="1" applyAlignment="1">
      <alignment horizontal="center" vertical="center" wrapText="1"/>
    </xf>
    <xf numFmtId="1" fontId="20" fillId="12" borderId="2" xfId="3" applyNumberFormat="1" applyFont="1" applyFill="1" applyBorder="1" applyAlignment="1">
      <alignment horizontal="center" vertical="center" wrapText="1"/>
    </xf>
    <xf numFmtId="1" fontId="21" fillId="12" borderId="2" xfId="3" applyNumberFormat="1" applyFont="1" applyFill="1" applyBorder="1" applyAlignment="1">
      <alignment horizontal="center" vertical="center" wrapText="1"/>
    </xf>
    <xf numFmtId="1" fontId="12" fillId="0" borderId="8" xfId="2" applyNumberFormat="1" applyFont="1" applyFill="1" applyBorder="1" applyAlignment="1">
      <alignment horizontal="center" vertical="center" wrapText="1"/>
    </xf>
    <xf numFmtId="43" fontId="22" fillId="0" borderId="8" xfId="1" applyFont="1" applyFill="1" applyBorder="1" applyAlignment="1">
      <alignment horizontal="center" vertical="center" wrapText="1"/>
    </xf>
    <xf numFmtId="1" fontId="12" fillId="0" borderId="4" xfId="2" applyNumberFormat="1" applyFont="1" applyFill="1" applyBorder="1" applyAlignment="1">
      <alignment horizontal="center" vertical="center" wrapText="1"/>
    </xf>
    <xf numFmtId="1" fontId="12" fillId="0" borderId="0" xfId="2" applyNumberFormat="1" applyFont="1" applyFill="1" applyAlignment="1">
      <alignment horizontal="center" vertical="center" wrapText="1"/>
    </xf>
    <xf numFmtId="43" fontId="22" fillId="0" borderId="0" xfId="1" applyFont="1" applyFill="1" applyAlignment="1">
      <alignment horizontal="center" vertical="center" wrapText="1"/>
    </xf>
    <xf numFmtId="43" fontId="12" fillId="0" borderId="0" xfId="1" applyFont="1" applyFill="1" applyAlignment="1">
      <alignment horizontal="center" vertical="center" wrapText="1"/>
    </xf>
    <xf numFmtId="1" fontId="19" fillId="11" borderId="4" xfId="3" applyNumberFormat="1" applyFont="1" applyFill="1" applyBorder="1" applyAlignment="1">
      <alignment horizontal="center" vertical="center" wrapText="1"/>
    </xf>
    <xf numFmtId="165" fontId="20" fillId="11" borderId="4" xfId="3" applyNumberFormat="1" applyFont="1" applyFill="1" applyBorder="1" applyAlignment="1">
      <alignment horizontal="center" vertical="center" wrapText="1"/>
    </xf>
    <xf numFmtId="165" fontId="21" fillId="11" borderId="4" xfId="3" applyNumberFormat="1" applyFont="1" applyFill="1" applyBorder="1" applyAlignment="1">
      <alignment horizontal="center" vertical="center" wrapText="1"/>
    </xf>
    <xf numFmtId="1" fontId="13" fillId="0" borderId="4" xfId="0" applyNumberFormat="1" applyFont="1" applyFill="1" applyBorder="1" applyAlignment="1">
      <alignment horizontal="center" vertical="center" wrapText="1"/>
    </xf>
    <xf numFmtId="43" fontId="22" fillId="0" borderId="0" xfId="1" applyFont="1" applyFill="1" applyBorder="1" applyAlignment="1">
      <alignment horizontal="center" vertical="center" wrapText="1"/>
    </xf>
    <xf numFmtId="43" fontId="12" fillId="0" borderId="0" xfId="1" applyFont="1" applyFill="1" applyBorder="1" applyAlignment="1">
      <alignment horizontal="center" vertical="center" wrapText="1"/>
    </xf>
    <xf numFmtId="1" fontId="23" fillId="13" borderId="4" xfId="3" applyNumberFormat="1" applyFont="1" applyFill="1" applyBorder="1" applyAlignment="1">
      <alignment horizontal="center" vertical="center" wrapText="1"/>
    </xf>
    <xf numFmtId="1" fontId="24" fillId="13" borderId="4" xfId="3" applyNumberFormat="1" applyFont="1" applyFill="1" applyBorder="1" applyAlignment="1">
      <alignment horizontal="center" vertical="center" wrapText="1"/>
    </xf>
    <xf numFmtId="1" fontId="25" fillId="4" borderId="0" xfId="3" applyNumberFormat="1" applyFont="1" applyFill="1" applyBorder="1" applyAlignment="1" applyProtection="1">
      <alignment horizontal="center" vertical="center" wrapText="1"/>
    </xf>
    <xf numFmtId="1" fontId="17" fillId="4" borderId="0" xfId="2" applyNumberFormat="1" applyFont="1" applyFill="1" applyBorder="1" applyAlignment="1">
      <alignment horizontal="center" vertical="center" wrapText="1"/>
    </xf>
    <xf numFmtId="1" fontId="2" fillId="4" borderId="0" xfId="3" applyNumberFormat="1" applyFont="1" applyFill="1" applyBorder="1" applyAlignment="1">
      <alignment horizontal="center" vertical="center" wrapText="1"/>
    </xf>
    <xf numFmtId="1" fontId="20" fillId="12" borderId="9" xfId="3" applyNumberFormat="1" applyFont="1" applyFill="1" applyBorder="1" applyAlignment="1">
      <alignment horizontal="center" vertical="center" wrapText="1"/>
    </xf>
    <xf numFmtId="165" fontId="23" fillId="13" borderId="4" xfId="3" applyNumberFormat="1" applyFont="1" applyFill="1" applyBorder="1" applyAlignment="1">
      <alignment horizontal="center" vertical="center" wrapText="1"/>
    </xf>
    <xf numFmtId="165" fontId="24" fillId="13" borderId="4" xfId="3" applyNumberFormat="1" applyFont="1" applyFill="1" applyBorder="1" applyAlignment="1">
      <alignment horizontal="center" vertical="center" wrapText="1"/>
    </xf>
    <xf numFmtId="1" fontId="3" fillId="0" borderId="0" xfId="3" applyNumberFormat="1" applyFont="1" applyFill="1" applyBorder="1"/>
    <xf numFmtId="1" fontId="11" fillId="0" borderId="7" xfId="3" applyNumberFormat="1" applyFont="1" applyFill="1" applyBorder="1" applyAlignment="1" applyProtection="1">
      <alignment horizontal="center" vertical="center" wrapText="1"/>
    </xf>
    <xf numFmtId="0" fontId="4" fillId="0" borderId="0" xfId="0" applyFont="1" applyBorder="1" applyAlignment="1">
      <alignment vertical="center"/>
    </xf>
    <xf numFmtId="1" fontId="5" fillId="3" borderId="1" xfId="3" applyNumberFormat="1" applyFont="1" applyFill="1" applyBorder="1" applyAlignment="1" applyProtection="1">
      <alignment horizontal="center" vertical="center" wrapText="1"/>
    </xf>
    <xf numFmtId="1" fontId="5" fillId="3" borderId="2" xfId="3" applyNumberFormat="1" applyFont="1" applyFill="1" applyBorder="1" applyAlignment="1" applyProtection="1">
      <alignment horizontal="center" vertical="center" wrapText="1"/>
    </xf>
    <xf numFmtId="1" fontId="6" fillId="4" borderId="3" xfId="3" applyNumberFormat="1" applyFont="1" applyFill="1" applyBorder="1" applyAlignment="1" applyProtection="1">
      <alignment horizontal="center" vertical="center" wrapText="1"/>
    </xf>
    <xf numFmtId="1" fontId="6" fillId="4" borderId="0" xfId="3" applyNumberFormat="1" applyFont="1" applyFill="1" applyBorder="1" applyAlignment="1" applyProtection="1">
      <alignment horizontal="center" vertical="center" wrapText="1"/>
    </xf>
    <xf numFmtId="1" fontId="12" fillId="9" borderId="2" xfId="3" applyNumberFormat="1" applyFont="1" applyFill="1" applyBorder="1" applyAlignment="1" applyProtection="1">
      <alignment horizontal="left" vertical="center" wrapText="1"/>
    </xf>
    <xf numFmtId="0" fontId="28" fillId="0" borderId="0" xfId="4"/>
    <xf numFmtId="0" fontId="29" fillId="0" borderId="0" xfId="4" applyFont="1" applyAlignment="1">
      <alignment horizontal="right"/>
    </xf>
    <xf numFmtId="1" fontId="30" fillId="14" borderId="4" xfId="3" applyNumberFormat="1" applyFont="1" applyFill="1" applyBorder="1" applyAlignment="1" applyProtection="1">
      <alignment horizontal="right" vertical="center" wrapText="1" indent="3"/>
    </xf>
    <xf numFmtId="164" fontId="27" fillId="0" borderId="4" xfId="2" applyBorder="1"/>
    <xf numFmtId="0" fontId="28" fillId="0" borderId="0" xfId="4" applyAlignment="1">
      <alignment horizontal="right" vertical="center" wrapText="1" indent="3"/>
    </xf>
  </cellXfs>
  <cellStyles count="5">
    <cellStyle name="Excel Built-in Normal" xfId="3"/>
    <cellStyle name="Milliers" xfId="1" builtinId="3"/>
    <cellStyle name="Monétaire" xfId="2" builtinId="4"/>
    <cellStyle name="Normal" xfId="0" builtinId="0"/>
    <cellStyle name="Normal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0066FF"/>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E73"/>
  <sheetViews>
    <sheetView showGridLines="0" topLeftCell="A30" zoomScale="70" zoomScaleNormal="70" zoomScaleSheetLayoutView="70" zoomScalePageLayoutView="70" workbookViewId="0">
      <selection activeCell="G5" sqref="G5"/>
    </sheetView>
  </sheetViews>
  <sheetFormatPr baseColWidth="10" defaultColWidth="0.42578125" defaultRowHeight="15" customHeight="1"/>
  <cols>
    <col min="1" max="1" width="9.85546875" style="9" customWidth="1"/>
    <col min="2" max="2" width="44.140625" style="9" customWidth="1"/>
    <col min="3" max="3" width="99.5703125" style="9" customWidth="1"/>
    <col min="4" max="4" width="16.140625" style="9" customWidth="1"/>
    <col min="5" max="5" width="16" style="9" customWidth="1"/>
    <col min="6" max="6" width="16.140625" style="10" customWidth="1"/>
    <col min="7" max="9" width="16.140625" style="6" customWidth="1"/>
    <col min="10" max="16384" width="0.42578125" style="6"/>
  </cols>
  <sheetData>
    <row r="1" spans="1:127" s="1" customFormat="1" ht="87" customHeight="1">
      <c r="A1" s="93" t="s">
        <v>0</v>
      </c>
      <c r="B1" s="94"/>
      <c r="C1" s="94"/>
      <c r="D1" s="94"/>
      <c r="E1" s="94"/>
      <c r="F1" s="94"/>
      <c r="G1" s="94"/>
      <c r="H1" s="94"/>
      <c r="I1" s="94"/>
    </row>
    <row r="2" spans="1:127" s="2" customFormat="1" ht="88.5" customHeight="1">
      <c r="A2" s="95" t="s">
        <v>1</v>
      </c>
      <c r="B2" s="96"/>
      <c r="C2" s="96"/>
      <c r="D2" s="96"/>
      <c r="E2" s="96"/>
      <c r="F2" s="96"/>
      <c r="G2" s="96"/>
      <c r="H2" s="96"/>
      <c r="I2" s="96"/>
    </row>
    <row r="3" spans="1:127" ht="39" customHeight="1">
      <c r="A3" s="12" t="s">
        <v>2</v>
      </c>
      <c r="B3" s="12" t="s">
        <v>3</v>
      </c>
      <c r="C3" s="13" t="s">
        <v>4</v>
      </c>
      <c r="D3" s="14" t="s">
        <v>5</v>
      </c>
      <c r="E3" s="13" t="s">
        <v>6</v>
      </c>
      <c r="F3" s="56" t="s">
        <v>7</v>
      </c>
      <c r="G3" s="56" t="s">
        <v>8</v>
      </c>
      <c r="H3" s="56" t="s">
        <v>9</v>
      </c>
      <c r="I3" s="56" t="s">
        <v>10</v>
      </c>
    </row>
    <row r="4" spans="1:127" s="3" customFormat="1" ht="30" customHeight="1">
      <c r="A4" s="15"/>
      <c r="B4" s="16"/>
      <c r="C4" s="16"/>
      <c r="D4" s="17"/>
      <c r="E4" s="16"/>
      <c r="F4" s="57"/>
      <c r="G4" s="57"/>
      <c r="H4" s="57"/>
      <c r="I4" s="57"/>
    </row>
    <row r="5" spans="1:127" ht="30" customHeight="1">
      <c r="A5" s="18"/>
      <c r="B5" s="19" t="s">
        <v>11</v>
      </c>
      <c r="C5" s="20"/>
      <c r="D5" s="20"/>
      <c r="E5" s="20"/>
      <c r="F5" s="58" t="s">
        <v>12</v>
      </c>
      <c r="G5" s="59">
        <f>SUM(G6,)</f>
        <v>0</v>
      </c>
      <c r="H5" s="60">
        <f>SUM(G5*20/100)</f>
        <v>0</v>
      </c>
      <c r="I5" s="59">
        <f>SUM(G5,H5)</f>
        <v>0</v>
      </c>
    </row>
    <row r="6" spans="1:127" ht="39.950000000000003" customHeight="1">
      <c r="A6" s="21" t="s">
        <v>122</v>
      </c>
      <c r="B6" s="22"/>
      <c r="C6" s="37" t="s">
        <v>121</v>
      </c>
      <c r="D6" s="24" t="s">
        <v>13</v>
      </c>
      <c r="E6" s="61">
        <v>1</v>
      </c>
      <c r="F6" s="62">
        <v>0</v>
      </c>
      <c r="G6" s="63">
        <f>E6*F6</f>
        <v>0</v>
      </c>
      <c r="H6" s="63">
        <f>0.2*G6</f>
        <v>0</v>
      </c>
      <c r="I6" s="63">
        <f>G6+H6</f>
        <v>0</v>
      </c>
    </row>
    <row r="7" spans="1:127" ht="23.1" customHeight="1">
      <c r="A7" s="25"/>
      <c r="B7" s="26"/>
      <c r="C7" s="26"/>
      <c r="D7" s="26"/>
      <c r="E7" s="64"/>
      <c r="F7" s="65"/>
      <c r="G7" s="66"/>
      <c r="H7" s="66"/>
      <c r="I7" s="66"/>
    </row>
    <row r="8" spans="1:127" ht="33" customHeight="1">
      <c r="A8" s="27"/>
      <c r="B8" s="28" t="s">
        <v>14</v>
      </c>
      <c r="C8" s="20"/>
      <c r="D8" s="20"/>
      <c r="E8" s="20"/>
      <c r="F8" s="58" t="s">
        <v>12</v>
      </c>
      <c r="G8" s="59">
        <f>SUM(G10:G18,)</f>
        <v>0</v>
      </c>
      <c r="H8" s="60">
        <f>SUM(G8*20/100)</f>
        <v>0</v>
      </c>
      <c r="I8" s="59">
        <f>SUM(G8,H8)</f>
        <v>0</v>
      </c>
    </row>
    <row r="9" spans="1:127" s="4" customFormat="1" ht="68.099999999999994" customHeight="1">
      <c r="A9" s="29"/>
      <c r="B9" s="97" t="s">
        <v>123</v>
      </c>
      <c r="C9" s="97"/>
      <c r="D9" s="30"/>
      <c r="E9" s="30"/>
      <c r="F9" s="67"/>
      <c r="G9" s="68"/>
      <c r="H9" s="69"/>
      <c r="I9" s="87"/>
    </row>
    <row r="10" spans="1:127" s="5" customFormat="1" ht="42" customHeight="1">
      <c r="A10" s="91" t="s">
        <v>15</v>
      </c>
      <c r="B10" s="32" t="s">
        <v>16</v>
      </c>
      <c r="C10" s="33" t="s">
        <v>17</v>
      </c>
      <c r="D10" s="34" t="s">
        <v>13</v>
      </c>
      <c r="E10" s="70">
        <v>1</v>
      </c>
      <c r="F10" s="71">
        <v>0</v>
      </c>
      <c r="G10" s="63">
        <f t="shared" ref="G10:G18" si="0">E10*F10</f>
        <v>0</v>
      </c>
      <c r="H10" s="63">
        <f t="shared" ref="H10:H18" si="1">0.2*G10</f>
        <v>0</v>
      </c>
      <c r="I10" s="63">
        <f t="shared" ref="I10:I18" si="2">G10+H10</f>
        <v>0</v>
      </c>
    </row>
    <row r="11" spans="1:127" s="5" customFormat="1" ht="98.1" customHeight="1">
      <c r="A11" s="31" t="s">
        <v>18</v>
      </c>
      <c r="B11" s="32" t="s">
        <v>19</v>
      </c>
      <c r="C11" s="35" t="s">
        <v>20</v>
      </c>
      <c r="D11" s="36" t="s">
        <v>13</v>
      </c>
      <c r="E11" s="72">
        <v>1</v>
      </c>
      <c r="F11" s="71">
        <v>0</v>
      </c>
      <c r="G11" s="63">
        <f t="shared" si="0"/>
        <v>0</v>
      </c>
      <c r="H11" s="63">
        <f t="shared" si="1"/>
        <v>0</v>
      </c>
      <c r="I11" s="63">
        <f t="shared" si="2"/>
        <v>0</v>
      </c>
    </row>
    <row r="12" spans="1:127" s="5" customFormat="1" ht="87.95" customHeight="1">
      <c r="A12" s="31" t="s">
        <v>21</v>
      </c>
      <c r="B12" s="32" t="s">
        <v>22</v>
      </c>
      <c r="C12" s="35" t="s">
        <v>23</v>
      </c>
      <c r="D12" s="36" t="s">
        <v>13</v>
      </c>
      <c r="E12" s="72">
        <v>1</v>
      </c>
      <c r="F12" s="71">
        <v>0</v>
      </c>
      <c r="G12" s="63">
        <f t="shared" si="0"/>
        <v>0</v>
      </c>
      <c r="H12" s="63">
        <f t="shared" si="1"/>
        <v>0</v>
      </c>
      <c r="I12" s="63">
        <f t="shared" si="2"/>
        <v>0</v>
      </c>
    </row>
    <row r="13" spans="1:127" ht="98.1" customHeight="1">
      <c r="A13" s="31" t="s">
        <v>24</v>
      </c>
      <c r="B13" s="32" t="s">
        <v>25</v>
      </c>
      <c r="C13" s="35" t="s">
        <v>26</v>
      </c>
      <c r="D13" s="36" t="s">
        <v>13</v>
      </c>
      <c r="E13" s="72">
        <v>1</v>
      </c>
      <c r="F13" s="71">
        <v>0</v>
      </c>
      <c r="G13" s="63">
        <f t="shared" si="0"/>
        <v>0</v>
      </c>
      <c r="H13" s="63">
        <f t="shared" si="1"/>
        <v>0</v>
      </c>
      <c r="I13" s="63">
        <f t="shared" si="2"/>
        <v>0</v>
      </c>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row>
    <row r="14" spans="1:127" ht="69.95" customHeight="1">
      <c r="A14" s="31" t="s">
        <v>27</v>
      </c>
      <c r="B14" s="32" t="s">
        <v>28</v>
      </c>
      <c r="C14" s="35" t="s">
        <v>125</v>
      </c>
      <c r="D14" s="36" t="s">
        <v>13</v>
      </c>
      <c r="E14" s="72">
        <v>2</v>
      </c>
      <c r="F14" s="71">
        <v>0</v>
      </c>
      <c r="G14" s="63">
        <f t="shared" si="0"/>
        <v>0</v>
      </c>
      <c r="H14" s="63">
        <f t="shared" si="1"/>
        <v>0</v>
      </c>
      <c r="I14" s="63">
        <f t="shared" si="2"/>
        <v>0</v>
      </c>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row>
    <row r="15" spans="1:127" ht="107.1" customHeight="1">
      <c r="A15" s="31" t="s">
        <v>29</v>
      </c>
      <c r="B15" s="32" t="s">
        <v>30</v>
      </c>
      <c r="C15" s="35" t="s">
        <v>31</v>
      </c>
      <c r="D15" s="36" t="s">
        <v>13</v>
      </c>
      <c r="E15" s="72">
        <v>1</v>
      </c>
      <c r="F15" s="71">
        <v>0</v>
      </c>
      <c r="G15" s="63">
        <f t="shared" si="0"/>
        <v>0</v>
      </c>
      <c r="H15" s="63">
        <f t="shared" si="1"/>
        <v>0</v>
      </c>
      <c r="I15" s="63">
        <f t="shared" si="2"/>
        <v>0</v>
      </c>
    </row>
    <row r="16" spans="1:127" ht="129.94999999999999" customHeight="1">
      <c r="A16" s="31" t="s">
        <v>32</v>
      </c>
      <c r="B16" s="32" t="s">
        <v>33</v>
      </c>
      <c r="C16" s="35" t="s">
        <v>34</v>
      </c>
      <c r="D16" s="36" t="s">
        <v>13</v>
      </c>
      <c r="E16" s="72">
        <v>1</v>
      </c>
      <c r="F16" s="71">
        <v>0</v>
      </c>
      <c r="G16" s="63">
        <f t="shared" si="0"/>
        <v>0</v>
      </c>
      <c r="H16" s="63">
        <f t="shared" si="1"/>
        <v>0</v>
      </c>
      <c r="I16" s="63">
        <f t="shared" si="2"/>
        <v>0</v>
      </c>
    </row>
    <row r="17" spans="1:9" ht="68.099999999999994" customHeight="1">
      <c r="A17" s="31" t="s">
        <v>35</v>
      </c>
      <c r="B17" s="32" t="s">
        <v>36</v>
      </c>
      <c r="C17" s="35" t="s">
        <v>124</v>
      </c>
      <c r="D17" s="36" t="s">
        <v>13</v>
      </c>
      <c r="E17" s="72">
        <v>1</v>
      </c>
      <c r="F17" s="71">
        <v>0</v>
      </c>
      <c r="G17" s="63">
        <f t="shared" si="0"/>
        <v>0</v>
      </c>
      <c r="H17" s="63">
        <f t="shared" si="1"/>
        <v>0</v>
      </c>
      <c r="I17" s="63">
        <f t="shared" si="2"/>
        <v>0</v>
      </c>
    </row>
    <row r="18" spans="1:9" ht="89.1" customHeight="1">
      <c r="A18" s="31" t="s">
        <v>37</v>
      </c>
      <c r="B18" s="32" t="s">
        <v>38</v>
      </c>
      <c r="C18" s="37" t="s">
        <v>39</v>
      </c>
      <c r="D18" s="38" t="s">
        <v>13</v>
      </c>
      <c r="E18" s="72">
        <v>1</v>
      </c>
      <c r="F18" s="71">
        <v>0</v>
      </c>
      <c r="G18" s="63">
        <f t="shared" si="0"/>
        <v>0</v>
      </c>
      <c r="H18" s="63">
        <f t="shared" si="1"/>
        <v>0</v>
      </c>
      <c r="I18" s="63">
        <f t="shared" si="2"/>
        <v>0</v>
      </c>
    </row>
    <row r="19" spans="1:9" ht="32.1" customHeight="1">
      <c r="A19" s="39"/>
      <c r="B19" s="40"/>
      <c r="C19" s="41"/>
      <c r="D19" s="42"/>
      <c r="E19" s="73"/>
      <c r="F19" s="74"/>
      <c r="G19" s="75"/>
      <c r="H19" s="75"/>
      <c r="I19" s="75"/>
    </row>
    <row r="20" spans="1:9" ht="35.1" customHeight="1">
      <c r="A20" s="27"/>
      <c r="B20" s="28" t="s">
        <v>40</v>
      </c>
      <c r="C20" s="20"/>
      <c r="D20" s="20"/>
      <c r="E20" s="20"/>
      <c r="F20" s="76" t="s">
        <v>12</v>
      </c>
      <c r="G20" s="77">
        <f>SUM(G22:G25,)</f>
        <v>0</v>
      </c>
      <c r="H20" s="78">
        <f>SUM(G20*20/100)</f>
        <v>0</v>
      </c>
      <c r="I20" s="77">
        <f>SUM(G20,H20)</f>
        <v>0</v>
      </c>
    </row>
    <row r="21" spans="1:9" s="4" customFormat="1" ht="27" customHeight="1">
      <c r="A21" s="29"/>
      <c r="B21" s="97" t="s">
        <v>41</v>
      </c>
      <c r="C21" s="97"/>
      <c r="D21" s="30"/>
      <c r="E21" s="30"/>
      <c r="F21" s="67"/>
      <c r="G21" s="68"/>
      <c r="H21" s="69"/>
      <c r="I21" s="87"/>
    </row>
    <row r="22" spans="1:9" ht="45" customHeight="1">
      <c r="A22" s="31" t="s">
        <v>42</v>
      </c>
      <c r="B22" s="43" t="s">
        <v>43</v>
      </c>
      <c r="C22" s="44" t="s">
        <v>127</v>
      </c>
      <c r="D22" s="45" t="s">
        <v>5</v>
      </c>
      <c r="E22" s="45">
        <v>1</v>
      </c>
      <c r="F22" s="71">
        <v>0</v>
      </c>
      <c r="G22" s="63">
        <f t="shared" ref="G22:G25" si="3">E22*F22</f>
        <v>0</v>
      </c>
      <c r="H22" s="63">
        <f t="shared" ref="H22:H25" si="4">0.2*G22</f>
        <v>0</v>
      </c>
      <c r="I22" s="63">
        <f t="shared" ref="I22:I25" si="5">G22+H22</f>
        <v>0</v>
      </c>
    </row>
    <row r="23" spans="1:9" ht="36.950000000000003" customHeight="1">
      <c r="A23" s="31" t="s">
        <v>44</v>
      </c>
      <c r="B23" s="43" t="s">
        <v>45</v>
      </c>
      <c r="C23" s="44" t="s">
        <v>126</v>
      </c>
      <c r="D23" s="45" t="s">
        <v>5</v>
      </c>
      <c r="E23" s="45">
        <v>1</v>
      </c>
      <c r="F23" s="71">
        <v>0</v>
      </c>
      <c r="G23" s="63">
        <f t="shared" si="3"/>
        <v>0</v>
      </c>
      <c r="H23" s="63">
        <f t="shared" si="4"/>
        <v>0</v>
      </c>
      <c r="I23" s="63">
        <f t="shared" si="5"/>
        <v>0</v>
      </c>
    </row>
    <row r="24" spans="1:9" ht="39" customHeight="1">
      <c r="A24" s="31" t="s">
        <v>46</v>
      </c>
      <c r="B24" s="43" t="s">
        <v>47</v>
      </c>
      <c r="C24" s="44" t="s">
        <v>48</v>
      </c>
      <c r="D24" s="45" t="s">
        <v>5</v>
      </c>
      <c r="E24" s="45">
        <v>1</v>
      </c>
      <c r="F24" s="71">
        <v>0</v>
      </c>
      <c r="G24" s="63">
        <f t="shared" si="3"/>
        <v>0</v>
      </c>
      <c r="H24" s="63">
        <f t="shared" si="4"/>
        <v>0</v>
      </c>
      <c r="I24" s="63">
        <f t="shared" si="5"/>
        <v>0</v>
      </c>
    </row>
    <row r="25" spans="1:9" ht="48" customHeight="1">
      <c r="A25" s="31" t="s">
        <v>49</v>
      </c>
      <c r="B25" s="43"/>
      <c r="C25" s="44" t="s">
        <v>128</v>
      </c>
      <c r="D25" s="45" t="s">
        <v>50</v>
      </c>
      <c r="E25" s="79">
        <v>8</v>
      </c>
      <c r="F25" s="71">
        <v>0</v>
      </c>
      <c r="G25" s="63">
        <f t="shared" si="3"/>
        <v>0</v>
      </c>
      <c r="H25" s="63">
        <f t="shared" si="4"/>
        <v>0</v>
      </c>
      <c r="I25" s="63">
        <f t="shared" si="5"/>
        <v>0</v>
      </c>
    </row>
    <row r="26" spans="1:9" ht="33" customHeight="1">
      <c r="A26" s="39"/>
      <c r="B26" s="40"/>
      <c r="C26" s="41"/>
      <c r="D26" s="42"/>
      <c r="E26" s="73"/>
      <c r="F26" s="74"/>
      <c r="G26" s="75"/>
      <c r="H26" s="75"/>
      <c r="I26" s="75"/>
    </row>
    <row r="27" spans="1:9" ht="33.950000000000003" customHeight="1">
      <c r="A27" s="27"/>
      <c r="B27" s="28" t="s">
        <v>51</v>
      </c>
      <c r="C27" s="20"/>
      <c r="D27" s="20"/>
      <c r="E27" s="20"/>
      <c r="F27" s="76" t="s">
        <v>12</v>
      </c>
      <c r="G27" s="77">
        <f>SUM(G29:G33,)</f>
        <v>0</v>
      </c>
      <c r="H27" s="78">
        <f>SUM(G27*20/100)</f>
        <v>0</v>
      </c>
      <c r="I27" s="77">
        <f>SUM(G27,H27)</f>
        <v>0</v>
      </c>
    </row>
    <row r="28" spans="1:9" s="4" customFormat="1" ht="27" customHeight="1">
      <c r="A28" s="29"/>
      <c r="B28" s="97" t="s">
        <v>131</v>
      </c>
      <c r="C28" s="97"/>
      <c r="D28" s="30"/>
      <c r="E28" s="30"/>
      <c r="F28" s="67"/>
      <c r="G28" s="68"/>
      <c r="H28" s="69"/>
      <c r="I28" s="87"/>
    </row>
    <row r="29" spans="1:9" ht="48.95" customHeight="1">
      <c r="A29" s="31" t="s">
        <v>52</v>
      </c>
      <c r="B29" s="43" t="s">
        <v>53</v>
      </c>
      <c r="C29" s="44" t="s">
        <v>54</v>
      </c>
      <c r="D29" s="45" t="s">
        <v>5</v>
      </c>
      <c r="E29" s="45">
        <v>1</v>
      </c>
      <c r="F29" s="71">
        <v>0</v>
      </c>
      <c r="G29" s="63">
        <f t="shared" ref="G29:G33" si="6">E29*F29</f>
        <v>0</v>
      </c>
      <c r="H29" s="63">
        <f t="shared" ref="H29:H33" si="7">0.2*G29</f>
        <v>0</v>
      </c>
      <c r="I29" s="63">
        <f t="shared" ref="I29:I33" si="8">G29+H29</f>
        <v>0</v>
      </c>
    </row>
    <row r="30" spans="1:9" ht="42.95" customHeight="1">
      <c r="A30" s="31" t="s">
        <v>55</v>
      </c>
      <c r="B30" s="43" t="s">
        <v>56</v>
      </c>
      <c r="C30" s="44" t="s">
        <v>57</v>
      </c>
      <c r="D30" s="45" t="s">
        <v>5</v>
      </c>
      <c r="E30" s="45">
        <v>1</v>
      </c>
      <c r="F30" s="71">
        <v>0</v>
      </c>
      <c r="G30" s="63">
        <f t="shared" si="6"/>
        <v>0</v>
      </c>
      <c r="H30" s="63">
        <f t="shared" si="7"/>
        <v>0</v>
      </c>
      <c r="I30" s="63">
        <f t="shared" si="8"/>
        <v>0</v>
      </c>
    </row>
    <row r="31" spans="1:9" ht="38.1" customHeight="1">
      <c r="A31" s="31" t="s">
        <v>58</v>
      </c>
      <c r="B31" s="43" t="s">
        <v>59</v>
      </c>
      <c r="C31" s="44" t="s">
        <v>57</v>
      </c>
      <c r="D31" s="45" t="s">
        <v>5</v>
      </c>
      <c r="E31" s="45">
        <v>1</v>
      </c>
      <c r="F31" s="71">
        <v>0</v>
      </c>
      <c r="G31" s="63">
        <f t="shared" si="6"/>
        <v>0</v>
      </c>
      <c r="H31" s="63">
        <f t="shared" si="7"/>
        <v>0</v>
      </c>
      <c r="I31" s="63">
        <f t="shared" si="8"/>
        <v>0</v>
      </c>
    </row>
    <row r="32" spans="1:9" ht="42.95" customHeight="1">
      <c r="A32" s="31" t="s">
        <v>60</v>
      </c>
      <c r="B32" s="43" t="s">
        <v>61</v>
      </c>
      <c r="C32" s="44" t="s">
        <v>129</v>
      </c>
      <c r="D32" s="45" t="s">
        <v>5</v>
      </c>
      <c r="E32" s="45">
        <v>1</v>
      </c>
      <c r="F32" s="71">
        <v>0</v>
      </c>
      <c r="G32" s="63">
        <f t="shared" si="6"/>
        <v>0</v>
      </c>
      <c r="H32" s="63">
        <f t="shared" si="7"/>
        <v>0</v>
      </c>
      <c r="I32" s="63">
        <f t="shared" si="8"/>
        <v>0</v>
      </c>
    </row>
    <row r="33" spans="1:9" ht="42" customHeight="1">
      <c r="A33" s="31" t="s">
        <v>62</v>
      </c>
      <c r="B33" s="43"/>
      <c r="C33" s="44" t="s">
        <v>130</v>
      </c>
      <c r="D33" s="45" t="s">
        <v>13</v>
      </c>
      <c r="E33" s="45">
        <v>1</v>
      </c>
      <c r="F33" s="71">
        <v>0</v>
      </c>
      <c r="G33" s="63">
        <f t="shared" si="6"/>
        <v>0</v>
      </c>
      <c r="H33" s="63">
        <f t="shared" si="7"/>
        <v>0</v>
      </c>
      <c r="I33" s="63">
        <f t="shared" si="8"/>
        <v>0</v>
      </c>
    </row>
    <row r="34" spans="1:9" ht="26.1" customHeight="1">
      <c r="A34" s="46"/>
      <c r="B34" s="47"/>
      <c r="C34" s="47"/>
      <c r="D34" s="47"/>
      <c r="E34" s="47"/>
      <c r="F34" s="47"/>
      <c r="G34" s="47"/>
      <c r="H34" s="47"/>
      <c r="I34" s="47"/>
    </row>
    <row r="35" spans="1:9" ht="39" customHeight="1">
      <c r="A35" s="27"/>
      <c r="B35" s="28" t="s">
        <v>63</v>
      </c>
      <c r="C35" s="20"/>
      <c r="D35" s="20"/>
      <c r="E35" s="20"/>
      <c r="F35" s="76" t="s">
        <v>12</v>
      </c>
      <c r="G35" s="77">
        <f>SUM(G36:G38,)</f>
        <v>0</v>
      </c>
      <c r="H35" s="78">
        <f>SUM(G35*20/100)</f>
        <v>0</v>
      </c>
      <c r="I35" s="77">
        <f>SUM(G35,H35)</f>
        <v>0</v>
      </c>
    </row>
    <row r="36" spans="1:9" ht="45" customHeight="1">
      <c r="A36" s="31" t="s">
        <v>64</v>
      </c>
      <c r="B36" s="22"/>
      <c r="C36" s="44" t="s">
        <v>65</v>
      </c>
      <c r="D36" s="45" t="s">
        <v>50</v>
      </c>
      <c r="E36" s="45">
        <v>535</v>
      </c>
      <c r="F36" s="71">
        <v>0</v>
      </c>
      <c r="G36" s="63">
        <f t="shared" ref="G36:G38" si="9">E36*F36</f>
        <v>0</v>
      </c>
      <c r="H36" s="63">
        <f t="shared" ref="H36:H37" si="10">0.2*G36</f>
        <v>0</v>
      </c>
      <c r="I36" s="63">
        <f t="shared" ref="I36:I38" si="11">G36+H36</f>
        <v>0</v>
      </c>
    </row>
    <row r="37" spans="1:9" ht="45" customHeight="1">
      <c r="A37" s="31" t="s">
        <v>66</v>
      </c>
      <c r="B37" s="22"/>
      <c r="C37" s="44" t="s">
        <v>67</v>
      </c>
      <c r="D37" s="45" t="s">
        <v>50</v>
      </c>
      <c r="E37" s="45">
        <v>330</v>
      </c>
      <c r="F37" s="71">
        <v>0</v>
      </c>
      <c r="G37" s="63">
        <f t="shared" si="9"/>
        <v>0</v>
      </c>
      <c r="H37" s="63">
        <f t="shared" si="10"/>
        <v>0</v>
      </c>
      <c r="I37" s="63">
        <f t="shared" si="11"/>
        <v>0</v>
      </c>
    </row>
    <row r="38" spans="1:9" ht="42.75" customHeight="1">
      <c r="A38" s="31" t="s">
        <v>68</v>
      </c>
      <c r="B38" s="22"/>
      <c r="C38" s="44" t="s">
        <v>69</v>
      </c>
      <c r="D38" s="45" t="s">
        <v>50</v>
      </c>
      <c r="E38" s="45">
        <v>134</v>
      </c>
      <c r="F38" s="71">
        <v>0</v>
      </c>
      <c r="G38" s="63">
        <f t="shared" si="9"/>
        <v>0</v>
      </c>
      <c r="H38" s="63">
        <f>0.2*G38</f>
        <v>0</v>
      </c>
      <c r="I38" s="63">
        <f t="shared" si="11"/>
        <v>0</v>
      </c>
    </row>
    <row r="39" spans="1:9" customFormat="1" ht="15" customHeight="1"/>
    <row r="40" spans="1:9" ht="33" customHeight="1">
      <c r="A40" s="39"/>
      <c r="B40" s="48"/>
      <c r="C40" s="49"/>
      <c r="D40" s="50"/>
      <c r="E40" s="50"/>
      <c r="F40" s="80"/>
      <c r="G40" s="81"/>
      <c r="H40" s="81"/>
      <c r="I40" s="81"/>
    </row>
    <row r="41" spans="1:9" ht="42.75" customHeight="1">
      <c r="A41" s="18"/>
      <c r="B41" s="19" t="s">
        <v>70</v>
      </c>
      <c r="C41" s="20"/>
      <c r="D41" s="20"/>
      <c r="E41" s="20"/>
      <c r="F41" s="58" t="s">
        <v>12</v>
      </c>
      <c r="G41" s="59">
        <f>SUM(G42,)</f>
        <v>0</v>
      </c>
      <c r="H41" s="60">
        <f>SUM(G41*20/100)</f>
        <v>0</v>
      </c>
      <c r="I41" s="59">
        <f>SUM(G41,H41)</f>
        <v>0</v>
      </c>
    </row>
    <row r="42" spans="1:9" ht="27">
      <c r="A42" s="31" t="s">
        <v>71</v>
      </c>
      <c r="B42" s="22"/>
      <c r="C42" s="23" t="s">
        <v>120</v>
      </c>
      <c r="D42" s="24" t="s">
        <v>13</v>
      </c>
      <c r="E42" s="61">
        <v>1</v>
      </c>
      <c r="F42" s="62">
        <v>0</v>
      </c>
      <c r="G42" s="63">
        <f>E42*F42</f>
        <v>0</v>
      </c>
      <c r="H42" s="63">
        <f>0.2*G42</f>
        <v>0</v>
      </c>
      <c r="I42" s="63">
        <f>G42+H42</f>
        <v>0</v>
      </c>
    </row>
    <row r="43" spans="1:9" s="7" customFormat="1" ht="35.1" customHeight="1">
      <c r="B43" s="8"/>
      <c r="C43" s="51"/>
      <c r="D43" s="8"/>
      <c r="E43" s="8"/>
      <c r="F43" s="8"/>
      <c r="G43" s="8"/>
      <c r="H43" s="8"/>
      <c r="I43" s="8"/>
    </row>
    <row r="44" spans="1:9" s="7" customFormat="1" ht="38.1" customHeight="1">
      <c r="A44" s="8"/>
      <c r="B44" s="8"/>
      <c r="C44" s="52"/>
      <c r="D44" s="92"/>
      <c r="E44" s="92"/>
      <c r="F44" s="92"/>
      <c r="G44" s="92"/>
      <c r="H44" s="82" t="s">
        <v>72</v>
      </c>
      <c r="I44" s="88">
        <f>SUM(G8,G5,G20,G27,G35,G41)</f>
        <v>0</v>
      </c>
    </row>
    <row r="45" spans="1:9" s="7" customFormat="1" ht="36" customHeight="1">
      <c r="A45" s="8"/>
      <c r="D45" s="92"/>
      <c r="E45" s="92"/>
      <c r="F45" s="92"/>
      <c r="G45" s="92"/>
      <c r="H45" s="82" t="s">
        <v>9</v>
      </c>
      <c r="I45" s="88">
        <f>SUM(I44*20/100)</f>
        <v>0</v>
      </c>
    </row>
    <row r="46" spans="1:9" s="7" customFormat="1" ht="36" customHeight="1">
      <c r="D46" s="92"/>
      <c r="E46" s="92"/>
      <c r="F46" s="92"/>
      <c r="G46" s="92"/>
      <c r="H46" s="83" t="s">
        <v>73</v>
      </c>
      <c r="I46" s="89">
        <f>SUM(I44,I45)</f>
        <v>0</v>
      </c>
    </row>
    <row r="47" spans="1:9" s="8" customFormat="1" ht="96" customHeight="1">
      <c r="A47" s="7"/>
      <c r="B47" s="53"/>
      <c r="C47" s="52"/>
      <c r="D47" s="54"/>
      <c r="E47" s="84"/>
      <c r="F47" s="85"/>
      <c r="G47" s="86"/>
      <c r="H47" s="86"/>
      <c r="I47" s="86"/>
    </row>
    <row r="48" spans="1:9" ht="91.5" customHeight="1">
      <c r="A48" s="55"/>
      <c r="B48" s="53"/>
      <c r="C48" s="52"/>
      <c r="D48" s="54"/>
      <c r="E48" s="84"/>
      <c r="F48" s="85"/>
      <c r="G48" s="86"/>
      <c r="H48" s="86"/>
      <c r="I48" s="86"/>
    </row>
    <row r="49" spans="1:135" ht="86.25" customHeight="1">
      <c r="A49" s="55"/>
      <c r="B49" s="8"/>
      <c r="C49" s="8"/>
      <c r="D49" s="8"/>
      <c r="E49" s="8"/>
      <c r="F49" s="8"/>
      <c r="G49" s="8"/>
      <c r="H49" s="8"/>
      <c r="I49" s="8"/>
    </row>
    <row r="50" spans="1:135" ht="69" customHeight="1">
      <c r="A50" s="8"/>
      <c r="B50" s="8"/>
      <c r="C50" s="8"/>
      <c r="D50" s="8"/>
      <c r="E50" s="8"/>
      <c r="F50" s="8"/>
      <c r="G50" s="8"/>
      <c r="H50" s="8"/>
      <c r="I50" s="8"/>
    </row>
    <row r="51" spans="1:135" ht="57.75" customHeight="1">
      <c r="A51" s="8"/>
      <c r="B51" s="8"/>
      <c r="C51" s="8"/>
      <c r="D51" s="8"/>
      <c r="E51" s="8"/>
      <c r="F51" s="8"/>
      <c r="G51" s="8"/>
      <c r="H51" s="8"/>
      <c r="I51" s="8"/>
    </row>
    <row r="52" spans="1:135" ht="69" customHeight="1">
      <c r="A52" s="8"/>
      <c r="B52" s="8"/>
      <c r="C52" s="8"/>
      <c r="D52" s="8"/>
      <c r="E52" s="8"/>
      <c r="F52" s="8"/>
      <c r="G52" s="8"/>
      <c r="H52" s="8"/>
      <c r="I52" s="8"/>
    </row>
    <row r="53" spans="1:135" ht="57" customHeight="1">
      <c r="A53" s="8"/>
      <c r="B53" s="8"/>
      <c r="C53" s="8"/>
      <c r="D53" s="8"/>
      <c r="E53" s="8"/>
      <c r="F53" s="8"/>
      <c r="G53" s="8"/>
      <c r="H53" s="8"/>
      <c r="I53" s="8"/>
    </row>
    <row r="54" spans="1:135" ht="58.5" customHeight="1">
      <c r="A54" s="8"/>
      <c r="B54" s="8"/>
      <c r="C54" s="8"/>
      <c r="D54" s="8"/>
      <c r="E54" s="8"/>
      <c r="F54" s="8"/>
      <c r="G54" s="8"/>
      <c r="H54" s="8"/>
      <c r="I54" s="8"/>
    </row>
    <row r="55" spans="1:135" ht="42.95" customHeight="1">
      <c r="A55" s="8"/>
      <c r="B55" s="8"/>
      <c r="C55" s="8"/>
      <c r="D55" s="8"/>
      <c r="E55" s="8"/>
      <c r="F55" s="8"/>
      <c r="G55" s="8"/>
      <c r="H55" s="8"/>
      <c r="I55" s="8"/>
    </row>
    <row r="56" spans="1:135" ht="42.95" customHeight="1">
      <c r="A56" s="8"/>
      <c r="B56" s="8"/>
      <c r="C56" s="8"/>
      <c r="D56" s="8"/>
      <c r="E56" s="8"/>
      <c r="F56" s="8"/>
      <c r="G56" s="8"/>
      <c r="H56" s="8"/>
      <c r="I56" s="8"/>
    </row>
    <row r="57" spans="1:135" ht="36.75" customHeight="1">
      <c r="A57" s="8"/>
      <c r="B57" s="8"/>
      <c r="C57" s="8"/>
      <c r="D57" s="8"/>
      <c r="E57" s="8"/>
      <c r="F57" s="8"/>
      <c r="G57" s="8"/>
      <c r="H57" s="8"/>
      <c r="I57" s="8"/>
    </row>
    <row r="58" spans="1:135" ht="36.75" customHeight="1">
      <c r="A58" s="8"/>
      <c r="B58" s="8"/>
      <c r="C58" s="8"/>
      <c r="D58" s="8"/>
      <c r="E58" s="8"/>
      <c r="F58" s="8"/>
      <c r="G58" s="8"/>
      <c r="H58" s="8"/>
      <c r="I58" s="8"/>
    </row>
    <row r="59" spans="1:135" ht="30" customHeight="1">
      <c r="A59" s="8"/>
      <c r="B59" s="8"/>
      <c r="C59" s="8"/>
      <c r="D59" s="8"/>
      <c r="E59" s="8"/>
      <c r="F59" s="8"/>
      <c r="G59" s="8"/>
      <c r="H59" s="8"/>
      <c r="I59" s="8"/>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90"/>
      <c r="CQ59" s="90"/>
      <c r="CR59" s="90"/>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row>
    <row r="60" spans="1:135" ht="30" customHeight="1">
      <c r="A60" s="8"/>
      <c r="B60" s="8"/>
      <c r="C60" s="8"/>
      <c r="D60" s="8"/>
      <c r="E60" s="8"/>
      <c r="F60" s="8"/>
      <c r="G60" s="8"/>
      <c r="H60" s="8"/>
      <c r="I60" s="8"/>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0"/>
      <c r="BK60" s="90"/>
      <c r="BL60" s="90"/>
      <c r="BM60" s="90"/>
      <c r="BN60" s="90"/>
      <c r="BO60" s="90"/>
      <c r="BP60" s="90"/>
      <c r="BQ60" s="90"/>
      <c r="BR60" s="90"/>
      <c r="BS60" s="90"/>
      <c r="BT60" s="90"/>
      <c r="BU60" s="90"/>
      <c r="BV60" s="90"/>
      <c r="BW60" s="90"/>
      <c r="BX60" s="90"/>
      <c r="BY60" s="90"/>
      <c r="BZ60" s="90"/>
      <c r="CA60" s="90"/>
      <c r="CB60" s="90"/>
      <c r="CC60" s="90"/>
      <c r="CD60" s="90"/>
      <c r="CE60" s="90"/>
      <c r="CF60" s="90"/>
      <c r="CG60" s="90"/>
      <c r="CH60" s="90"/>
      <c r="CI60" s="90"/>
      <c r="CJ60" s="90"/>
      <c r="CK60" s="90"/>
      <c r="CL60" s="90"/>
      <c r="CM60" s="90"/>
      <c r="CN60" s="90"/>
      <c r="CO60" s="90"/>
      <c r="CP60" s="90"/>
      <c r="CQ60" s="90"/>
      <c r="CR60" s="90"/>
      <c r="CS60" s="90"/>
      <c r="CT60" s="90"/>
      <c r="CU60" s="90"/>
      <c r="CV60" s="90"/>
      <c r="CW60" s="90"/>
      <c r="CX60" s="90"/>
      <c r="CY60" s="90"/>
      <c r="CZ60" s="90"/>
      <c r="DA60" s="90"/>
      <c r="DB60" s="90"/>
      <c r="DC60" s="90"/>
      <c r="DD60" s="90"/>
      <c r="DE60" s="90"/>
      <c r="DF60" s="90"/>
      <c r="DG60" s="90"/>
      <c r="DH60" s="90"/>
      <c r="DI60" s="90"/>
      <c r="DJ60" s="90"/>
      <c r="DK60" s="90"/>
      <c r="DL60" s="90"/>
      <c r="DM60" s="90"/>
      <c r="DN60" s="90"/>
      <c r="DO60" s="90"/>
      <c r="DP60" s="90"/>
      <c r="DQ60" s="90"/>
      <c r="DR60" s="90"/>
      <c r="DS60" s="90"/>
      <c r="DT60" s="90"/>
      <c r="DU60" s="90"/>
      <c r="DV60" s="90"/>
      <c r="DW60" s="90"/>
      <c r="DX60" s="90"/>
      <c r="DY60" s="90"/>
      <c r="DZ60" s="90"/>
      <c r="EA60" s="90"/>
      <c r="EB60" s="90"/>
      <c r="EC60" s="90"/>
      <c r="ED60" s="90"/>
      <c r="EE60" s="90"/>
    </row>
    <row r="61" spans="1:135" ht="79.5" customHeight="1">
      <c r="A61" s="8"/>
      <c r="B61" s="8"/>
      <c r="C61" s="8"/>
      <c r="D61" s="8"/>
      <c r="E61" s="8"/>
      <c r="F61" s="8"/>
      <c r="G61" s="8"/>
      <c r="H61" s="8"/>
      <c r="I61" s="8"/>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0"/>
      <c r="BK61" s="90"/>
      <c r="BL61" s="90"/>
      <c r="BM61" s="90"/>
      <c r="BN61" s="90"/>
      <c r="BO61" s="90"/>
      <c r="BP61" s="90"/>
      <c r="BQ61" s="90"/>
      <c r="BR61" s="90"/>
      <c r="BS61" s="90"/>
      <c r="BT61" s="90"/>
      <c r="BU61" s="90"/>
      <c r="BV61" s="90"/>
      <c r="BW61" s="90"/>
      <c r="BX61" s="90"/>
      <c r="BY61" s="90"/>
      <c r="BZ61" s="90"/>
      <c r="CA61" s="90"/>
      <c r="CB61" s="90"/>
      <c r="CC61" s="90"/>
      <c r="CD61" s="90"/>
      <c r="CE61" s="90"/>
      <c r="CF61" s="90"/>
      <c r="CG61" s="90"/>
      <c r="CH61" s="90"/>
      <c r="CI61" s="90"/>
      <c r="CJ61" s="90"/>
      <c r="CK61" s="90"/>
      <c r="CL61" s="90"/>
      <c r="CM61" s="90"/>
      <c r="CN61" s="90"/>
      <c r="CO61" s="90"/>
      <c r="CP61" s="90"/>
      <c r="CQ61" s="90"/>
      <c r="CR61" s="90"/>
      <c r="CS61" s="90"/>
      <c r="CT61" s="90"/>
      <c r="CU61" s="90"/>
      <c r="CV61" s="90"/>
      <c r="CW61" s="90"/>
      <c r="CX61" s="90"/>
      <c r="CY61" s="90"/>
      <c r="CZ61" s="90"/>
      <c r="DA61" s="90"/>
      <c r="DB61" s="90"/>
      <c r="DC61" s="90"/>
      <c r="DD61" s="90"/>
      <c r="DE61" s="90"/>
      <c r="DF61" s="90"/>
      <c r="DG61" s="90"/>
      <c r="DH61" s="90"/>
      <c r="DI61" s="90"/>
      <c r="DJ61" s="90"/>
      <c r="DK61" s="90"/>
      <c r="DL61" s="90"/>
      <c r="DM61" s="90"/>
      <c r="DN61" s="90"/>
      <c r="DO61" s="90"/>
      <c r="DP61" s="90"/>
      <c r="DQ61" s="90"/>
      <c r="DR61" s="90"/>
      <c r="DS61" s="90"/>
      <c r="DT61" s="90"/>
      <c r="DU61" s="90"/>
      <c r="DV61" s="90"/>
      <c r="DW61" s="90"/>
      <c r="DX61" s="90"/>
      <c r="DY61" s="90"/>
      <c r="DZ61" s="90"/>
      <c r="EA61" s="90"/>
      <c r="EB61" s="90"/>
      <c r="EC61" s="90"/>
      <c r="ED61" s="90"/>
      <c r="EE61" s="90"/>
    </row>
    <row r="62" spans="1:135" ht="36.75" customHeight="1">
      <c r="A62" s="8"/>
      <c r="B62" s="8"/>
      <c r="C62" s="8"/>
      <c r="D62" s="8"/>
      <c r="E62" s="8"/>
      <c r="F62" s="8"/>
      <c r="G62" s="8"/>
      <c r="H62" s="8"/>
      <c r="I62" s="8"/>
    </row>
    <row r="63" spans="1:135" ht="42.95" customHeight="1">
      <c r="A63" s="8"/>
      <c r="B63" s="8"/>
      <c r="C63" s="8"/>
      <c r="D63" s="8"/>
      <c r="E63" s="8"/>
      <c r="F63" s="8"/>
      <c r="G63" s="8"/>
      <c r="H63" s="8"/>
      <c r="I63" s="8"/>
    </row>
    <row r="64" spans="1:135" ht="15" customHeight="1">
      <c r="A64" s="8"/>
      <c r="B64" s="8"/>
      <c r="C64" s="8"/>
      <c r="D64" s="8"/>
      <c r="E64" s="8"/>
      <c r="F64" s="8"/>
      <c r="G64" s="8"/>
      <c r="H64" s="8"/>
      <c r="I64" s="8"/>
    </row>
    <row r="65" spans="1:9" ht="15" customHeight="1">
      <c r="A65" s="8"/>
      <c r="B65" s="8"/>
      <c r="C65" s="8"/>
      <c r="D65" s="8"/>
      <c r="E65" s="8"/>
      <c r="F65" s="8"/>
      <c r="G65" s="8"/>
      <c r="H65" s="8"/>
      <c r="I65" s="8"/>
    </row>
    <row r="66" spans="1:9" ht="15" customHeight="1">
      <c r="A66" s="8"/>
      <c r="B66" s="8"/>
      <c r="C66" s="8"/>
      <c r="D66" s="8"/>
      <c r="E66" s="8"/>
      <c r="F66" s="8"/>
      <c r="G66" s="8"/>
      <c r="H66" s="8"/>
      <c r="I66" s="8"/>
    </row>
    <row r="67" spans="1:9" ht="15" customHeight="1">
      <c r="A67" s="8"/>
      <c r="B67" s="8"/>
      <c r="C67" s="8"/>
      <c r="D67" s="8"/>
      <c r="E67" s="8"/>
      <c r="F67" s="8"/>
      <c r="G67" s="8"/>
      <c r="H67" s="8"/>
      <c r="I67" s="8"/>
    </row>
    <row r="68" spans="1:9" ht="15" customHeight="1">
      <c r="A68" s="8"/>
      <c r="B68" s="8"/>
      <c r="C68" s="8"/>
      <c r="D68" s="8"/>
      <c r="E68" s="8"/>
      <c r="F68" s="8"/>
      <c r="G68" s="8"/>
      <c r="H68" s="8"/>
      <c r="I68" s="8"/>
    </row>
    <row r="69" spans="1:9" ht="15" customHeight="1">
      <c r="A69" s="8"/>
      <c r="B69" s="8"/>
      <c r="C69" s="8"/>
      <c r="D69" s="8"/>
      <c r="E69" s="8"/>
      <c r="F69" s="8"/>
      <c r="G69" s="8"/>
      <c r="H69" s="8"/>
      <c r="I69" s="8"/>
    </row>
    <row r="70" spans="1:9" ht="15" customHeight="1">
      <c r="A70" s="8"/>
      <c r="B70" s="8"/>
      <c r="C70" s="8"/>
      <c r="D70" s="8"/>
      <c r="E70" s="8"/>
      <c r="F70" s="8"/>
      <c r="G70" s="8"/>
      <c r="H70" s="8"/>
      <c r="I70" s="8"/>
    </row>
    <row r="71" spans="1:9" ht="15" customHeight="1">
      <c r="A71" s="8"/>
      <c r="B71" s="8"/>
      <c r="C71" s="8"/>
      <c r="D71" s="8"/>
      <c r="E71" s="8"/>
      <c r="F71" s="8"/>
      <c r="G71" s="8"/>
      <c r="H71" s="8"/>
      <c r="I71" s="8"/>
    </row>
    <row r="72" spans="1:9" ht="15" customHeight="1">
      <c r="A72" s="8"/>
      <c r="B72" s="8"/>
      <c r="C72" s="8"/>
      <c r="D72" s="8"/>
      <c r="E72" s="8"/>
      <c r="F72" s="8"/>
      <c r="G72" s="8"/>
      <c r="H72" s="8"/>
      <c r="I72" s="8"/>
    </row>
    <row r="73" spans="1:9" ht="15" customHeight="1">
      <c r="A73" s="8"/>
    </row>
  </sheetData>
  <sheetProtection selectLockedCells="1" selectUnlockedCells="1"/>
  <mergeCells count="5">
    <mergeCell ref="A1:I1"/>
    <mergeCell ref="A2:I2"/>
    <mergeCell ref="B9:C9"/>
    <mergeCell ref="B21:C21"/>
    <mergeCell ref="B28:C28"/>
  </mergeCells>
  <pageMargins left="0.2" right="0.2" top="0.2" bottom="0.66944444444444495" header="0.50972222222222197" footer="0.2"/>
  <pageSetup paperSize="8" scale="51" firstPageNumber="0" orientation="portrait" useFirstPageNumber="1" r:id="rId1"/>
  <headerFooter alignWithMargins="0">
    <oddFooter>&amp;C&amp;"System Font,Normal"&amp;K000000&amp;P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E69"/>
  <sheetViews>
    <sheetView showGridLines="0" topLeftCell="A25" zoomScale="70" zoomScaleNormal="70" zoomScaleSheetLayoutView="70" zoomScalePageLayoutView="80" workbookViewId="0">
      <selection activeCell="C4" sqref="C4"/>
    </sheetView>
  </sheetViews>
  <sheetFormatPr baseColWidth="10" defaultColWidth="0.42578125" defaultRowHeight="15" customHeight="1"/>
  <cols>
    <col min="1" max="1" width="9.85546875" style="9" customWidth="1"/>
    <col min="2" max="2" width="44.140625" style="9" customWidth="1"/>
    <col min="3" max="3" width="99.5703125" style="9" customWidth="1"/>
    <col min="4" max="4" width="16.140625" style="9" customWidth="1"/>
    <col min="5" max="5" width="16" style="9" customWidth="1"/>
    <col min="6" max="6" width="16.140625" style="10" customWidth="1"/>
    <col min="7" max="9" width="16.140625" style="6" customWidth="1"/>
    <col min="10" max="16384" width="0.42578125" style="6"/>
  </cols>
  <sheetData>
    <row r="1" spans="1:127" s="1" customFormat="1" ht="87" customHeight="1">
      <c r="A1" s="93" t="s">
        <v>74</v>
      </c>
      <c r="B1" s="94"/>
      <c r="C1" s="94"/>
      <c r="D1" s="94"/>
      <c r="E1" s="94"/>
      <c r="F1" s="94"/>
      <c r="G1" s="94"/>
      <c r="H1" s="94"/>
      <c r="I1" s="94"/>
    </row>
    <row r="2" spans="1:127" s="2" customFormat="1" ht="88.5" customHeight="1">
      <c r="A2" s="95" t="s">
        <v>1</v>
      </c>
      <c r="B2" s="96"/>
      <c r="C2" s="96"/>
      <c r="D2" s="96"/>
      <c r="E2" s="96"/>
      <c r="F2" s="96"/>
      <c r="G2" s="96"/>
      <c r="H2" s="96"/>
      <c r="I2" s="96"/>
    </row>
    <row r="3" spans="1:127" ht="39" customHeight="1">
      <c r="A3" s="11" t="s">
        <v>2</v>
      </c>
      <c r="B3" s="12" t="s">
        <v>3</v>
      </c>
      <c r="C3" s="13" t="s">
        <v>4</v>
      </c>
      <c r="D3" s="14" t="s">
        <v>5</v>
      </c>
      <c r="E3" s="13" t="s">
        <v>6</v>
      </c>
      <c r="F3" s="56" t="s">
        <v>7</v>
      </c>
      <c r="G3" s="56" t="s">
        <v>8</v>
      </c>
      <c r="H3" s="56" t="s">
        <v>9</v>
      </c>
      <c r="I3" s="56" t="s">
        <v>10</v>
      </c>
    </row>
    <row r="4" spans="1:127" s="3" customFormat="1" ht="30" customHeight="1">
      <c r="A4" s="15"/>
      <c r="B4" s="16"/>
      <c r="C4" s="16"/>
      <c r="D4" s="17"/>
      <c r="E4" s="16"/>
      <c r="F4" s="57"/>
      <c r="G4" s="57"/>
      <c r="H4" s="57"/>
      <c r="I4" s="57"/>
    </row>
    <row r="5" spans="1:127" ht="30" customHeight="1">
      <c r="A5" s="18"/>
      <c r="B5" s="19" t="s">
        <v>11</v>
      </c>
      <c r="C5" s="20"/>
      <c r="D5" s="20"/>
      <c r="E5" s="20"/>
      <c r="F5" s="58" t="s">
        <v>12</v>
      </c>
      <c r="G5" s="59">
        <f>SUM(G6,)</f>
        <v>0</v>
      </c>
      <c r="H5" s="60">
        <f>SUM(G5*20/100)</f>
        <v>0</v>
      </c>
      <c r="I5" s="59">
        <f>SUM(G5,H5)</f>
        <v>0</v>
      </c>
    </row>
    <row r="6" spans="1:127" ht="39.950000000000003" customHeight="1">
      <c r="A6" s="21" t="s">
        <v>122</v>
      </c>
      <c r="B6" s="22"/>
      <c r="C6" s="23" t="s">
        <v>121</v>
      </c>
      <c r="D6" s="24" t="s">
        <v>13</v>
      </c>
      <c r="E6" s="61">
        <v>1</v>
      </c>
      <c r="F6" s="62">
        <v>0</v>
      </c>
      <c r="G6" s="63">
        <f>E6*F6</f>
        <v>0</v>
      </c>
      <c r="H6" s="63">
        <f t="shared" ref="H6:H22" si="0">SUM(G6*20/100)</f>
        <v>0</v>
      </c>
      <c r="I6" s="63">
        <f>SUM(G6,H6)</f>
        <v>0</v>
      </c>
    </row>
    <row r="7" spans="1:127" ht="23.1" customHeight="1">
      <c r="A7" s="25"/>
      <c r="B7" s="26"/>
      <c r="C7" s="26"/>
      <c r="D7" s="26"/>
      <c r="E7" s="64"/>
      <c r="F7" s="65"/>
      <c r="G7" s="66"/>
      <c r="H7" s="66"/>
      <c r="I7" s="66"/>
    </row>
    <row r="8" spans="1:127" ht="33" customHeight="1">
      <c r="A8" s="27"/>
      <c r="B8" s="28" t="s">
        <v>14</v>
      </c>
      <c r="C8" s="20"/>
      <c r="D8" s="20"/>
      <c r="E8" s="20"/>
      <c r="F8" s="58" t="s">
        <v>12</v>
      </c>
      <c r="G8" s="59">
        <f>SUM(G10:G22,)</f>
        <v>0</v>
      </c>
      <c r="H8" s="60">
        <f>SUM(G8*20/100)</f>
        <v>0</v>
      </c>
      <c r="I8" s="59">
        <f>SUM(G8,H8)</f>
        <v>0</v>
      </c>
    </row>
    <row r="9" spans="1:127" s="4" customFormat="1" ht="68.099999999999994" customHeight="1">
      <c r="A9" s="29"/>
      <c r="B9" s="97" t="s">
        <v>123</v>
      </c>
      <c r="C9" s="97"/>
      <c r="D9" s="30"/>
      <c r="E9" s="30"/>
      <c r="F9" s="67"/>
      <c r="G9" s="68"/>
      <c r="H9" s="69"/>
      <c r="I9" s="87"/>
    </row>
    <row r="10" spans="1:127" s="5" customFormat="1" ht="86.1" customHeight="1">
      <c r="A10" s="31" t="s">
        <v>75</v>
      </c>
      <c r="B10" s="32" t="s">
        <v>16</v>
      </c>
      <c r="C10" s="33" t="s">
        <v>76</v>
      </c>
      <c r="D10" s="34" t="s">
        <v>13</v>
      </c>
      <c r="E10" s="70">
        <v>1</v>
      </c>
      <c r="F10" s="71">
        <v>0</v>
      </c>
      <c r="G10" s="63">
        <f t="shared" ref="G10:G22" si="1">E10*F10</f>
        <v>0</v>
      </c>
      <c r="H10" s="63">
        <f t="shared" si="0"/>
        <v>0</v>
      </c>
      <c r="I10" s="63">
        <f t="shared" ref="I10:I22" si="2">SUM(G10,H10)</f>
        <v>0</v>
      </c>
    </row>
    <row r="11" spans="1:127" s="5" customFormat="1" ht="44.1" customHeight="1">
      <c r="A11" s="31" t="s">
        <v>77</v>
      </c>
      <c r="B11" s="32" t="s">
        <v>19</v>
      </c>
      <c r="C11" s="35" t="s">
        <v>78</v>
      </c>
      <c r="D11" s="36" t="s">
        <v>13</v>
      </c>
      <c r="E11" s="72">
        <v>1</v>
      </c>
      <c r="F11" s="71">
        <v>0</v>
      </c>
      <c r="G11" s="63">
        <f t="shared" si="1"/>
        <v>0</v>
      </c>
      <c r="H11" s="63">
        <f t="shared" si="0"/>
        <v>0</v>
      </c>
      <c r="I11" s="63">
        <f t="shared" si="2"/>
        <v>0</v>
      </c>
    </row>
    <row r="12" spans="1:127" s="5" customFormat="1" ht="65.099999999999994" customHeight="1">
      <c r="A12" s="31" t="s">
        <v>79</v>
      </c>
      <c r="B12" s="32" t="s">
        <v>22</v>
      </c>
      <c r="C12" s="35" t="s">
        <v>80</v>
      </c>
      <c r="D12" s="36" t="s">
        <v>13</v>
      </c>
      <c r="E12" s="72">
        <v>1</v>
      </c>
      <c r="F12" s="71">
        <v>0</v>
      </c>
      <c r="G12" s="63">
        <f t="shared" si="1"/>
        <v>0</v>
      </c>
      <c r="H12" s="63">
        <f t="shared" si="0"/>
        <v>0</v>
      </c>
      <c r="I12" s="63">
        <f t="shared" si="2"/>
        <v>0</v>
      </c>
    </row>
    <row r="13" spans="1:127" ht="62.1" customHeight="1">
      <c r="A13" s="31" t="s">
        <v>81</v>
      </c>
      <c r="B13" s="32" t="s">
        <v>25</v>
      </c>
      <c r="C13" s="35" t="s">
        <v>82</v>
      </c>
      <c r="D13" s="36" t="s">
        <v>13</v>
      </c>
      <c r="E13" s="72">
        <v>1</v>
      </c>
      <c r="F13" s="71">
        <v>0</v>
      </c>
      <c r="G13" s="63">
        <f t="shared" si="1"/>
        <v>0</v>
      </c>
      <c r="H13" s="63">
        <f t="shared" si="0"/>
        <v>0</v>
      </c>
      <c r="I13" s="63">
        <f t="shared" si="2"/>
        <v>0</v>
      </c>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row>
    <row r="14" spans="1:127" ht="135" customHeight="1">
      <c r="A14" s="31" t="s">
        <v>83</v>
      </c>
      <c r="B14" s="32" t="s">
        <v>28</v>
      </c>
      <c r="C14" s="35" t="s">
        <v>84</v>
      </c>
      <c r="D14" s="36" t="s">
        <v>13</v>
      </c>
      <c r="E14" s="72">
        <v>1</v>
      </c>
      <c r="F14" s="71">
        <v>0</v>
      </c>
      <c r="G14" s="63">
        <f t="shared" si="1"/>
        <v>0</v>
      </c>
      <c r="H14" s="63">
        <f t="shared" si="0"/>
        <v>0</v>
      </c>
      <c r="I14" s="63">
        <f t="shared" si="2"/>
        <v>0</v>
      </c>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row>
    <row r="15" spans="1:127" ht="65.099999999999994" customHeight="1">
      <c r="A15" s="31" t="s">
        <v>85</v>
      </c>
      <c r="B15" s="32" t="s">
        <v>30</v>
      </c>
      <c r="C15" s="35" t="s">
        <v>86</v>
      </c>
      <c r="D15" s="36" t="s">
        <v>13</v>
      </c>
      <c r="E15" s="72">
        <v>1</v>
      </c>
      <c r="F15" s="71">
        <v>0</v>
      </c>
      <c r="G15" s="63">
        <f t="shared" si="1"/>
        <v>0</v>
      </c>
      <c r="H15" s="63">
        <f t="shared" si="0"/>
        <v>0</v>
      </c>
      <c r="I15" s="63">
        <f t="shared" si="2"/>
        <v>0</v>
      </c>
    </row>
    <row r="16" spans="1:127" ht="66" customHeight="1">
      <c r="A16" s="31" t="s">
        <v>87</v>
      </c>
      <c r="B16" s="32" t="s">
        <v>33</v>
      </c>
      <c r="C16" s="35" t="s">
        <v>88</v>
      </c>
      <c r="D16" s="36" t="s">
        <v>13</v>
      </c>
      <c r="E16" s="72">
        <v>1</v>
      </c>
      <c r="F16" s="71">
        <v>0</v>
      </c>
      <c r="G16" s="63">
        <f t="shared" si="1"/>
        <v>0</v>
      </c>
      <c r="H16" s="63">
        <f t="shared" si="0"/>
        <v>0</v>
      </c>
      <c r="I16" s="63">
        <f t="shared" si="2"/>
        <v>0</v>
      </c>
    </row>
    <row r="17" spans="1:9" ht="59.1" customHeight="1">
      <c r="A17" s="31" t="s">
        <v>89</v>
      </c>
      <c r="B17" s="32" t="s">
        <v>36</v>
      </c>
      <c r="C17" s="35" t="s">
        <v>132</v>
      </c>
      <c r="D17" s="36" t="s">
        <v>13</v>
      </c>
      <c r="E17" s="72">
        <v>1</v>
      </c>
      <c r="F17" s="71">
        <v>0</v>
      </c>
      <c r="G17" s="63">
        <f t="shared" si="1"/>
        <v>0</v>
      </c>
      <c r="H17" s="63">
        <f t="shared" si="0"/>
        <v>0</v>
      </c>
      <c r="I17" s="63">
        <f t="shared" si="2"/>
        <v>0</v>
      </c>
    </row>
    <row r="18" spans="1:9" ht="117" customHeight="1">
      <c r="A18" s="31" t="s">
        <v>90</v>
      </c>
      <c r="B18" s="32" t="s">
        <v>38</v>
      </c>
      <c r="C18" s="37" t="s">
        <v>91</v>
      </c>
      <c r="D18" s="38" t="s">
        <v>13</v>
      </c>
      <c r="E18" s="72">
        <v>1</v>
      </c>
      <c r="F18" s="71">
        <v>0</v>
      </c>
      <c r="G18" s="63">
        <f t="shared" si="1"/>
        <v>0</v>
      </c>
      <c r="H18" s="63">
        <f t="shared" si="0"/>
        <v>0</v>
      </c>
      <c r="I18" s="63">
        <f t="shared" si="2"/>
        <v>0</v>
      </c>
    </row>
    <row r="19" spans="1:9" ht="42" customHeight="1">
      <c r="A19" s="31" t="s">
        <v>92</v>
      </c>
      <c r="B19" s="32" t="s">
        <v>93</v>
      </c>
      <c r="C19" s="37" t="s">
        <v>133</v>
      </c>
      <c r="D19" s="38" t="s">
        <v>13</v>
      </c>
      <c r="E19" s="72">
        <v>1</v>
      </c>
      <c r="F19" s="71">
        <v>0</v>
      </c>
      <c r="G19" s="63">
        <f t="shared" si="1"/>
        <v>0</v>
      </c>
      <c r="H19" s="63">
        <f t="shared" si="0"/>
        <v>0</v>
      </c>
      <c r="I19" s="63">
        <f t="shared" si="2"/>
        <v>0</v>
      </c>
    </row>
    <row r="20" spans="1:9" ht="69" customHeight="1">
      <c r="A20" s="31" t="s">
        <v>94</v>
      </c>
      <c r="B20" s="32" t="s">
        <v>95</v>
      </c>
      <c r="C20" s="37" t="s">
        <v>134</v>
      </c>
      <c r="D20" s="38" t="s">
        <v>13</v>
      </c>
      <c r="E20" s="72">
        <v>1</v>
      </c>
      <c r="F20" s="71">
        <v>0</v>
      </c>
      <c r="G20" s="63">
        <f t="shared" si="1"/>
        <v>0</v>
      </c>
      <c r="H20" s="63">
        <f t="shared" si="0"/>
        <v>0</v>
      </c>
      <c r="I20" s="63">
        <f t="shared" si="2"/>
        <v>0</v>
      </c>
    </row>
    <row r="21" spans="1:9" ht="89.1" customHeight="1">
      <c r="A21" s="31" t="s">
        <v>96</v>
      </c>
      <c r="B21" s="32" t="s">
        <v>97</v>
      </c>
      <c r="C21" s="37" t="s">
        <v>98</v>
      </c>
      <c r="D21" s="38" t="s">
        <v>13</v>
      </c>
      <c r="E21" s="72">
        <v>1</v>
      </c>
      <c r="F21" s="71">
        <v>0</v>
      </c>
      <c r="G21" s="63">
        <f t="shared" si="1"/>
        <v>0</v>
      </c>
      <c r="H21" s="63">
        <f t="shared" si="0"/>
        <v>0</v>
      </c>
      <c r="I21" s="63">
        <f t="shared" si="2"/>
        <v>0</v>
      </c>
    </row>
    <row r="22" spans="1:9" ht="41.1" customHeight="1">
      <c r="A22" s="31" t="s">
        <v>99</v>
      </c>
      <c r="B22" s="32" t="s">
        <v>100</v>
      </c>
      <c r="C22" s="37" t="s">
        <v>101</v>
      </c>
      <c r="D22" s="38" t="s">
        <v>13</v>
      </c>
      <c r="E22" s="72">
        <v>1</v>
      </c>
      <c r="F22" s="71">
        <v>0</v>
      </c>
      <c r="G22" s="63">
        <f t="shared" si="1"/>
        <v>0</v>
      </c>
      <c r="H22" s="63">
        <f t="shared" si="0"/>
        <v>0</v>
      </c>
      <c r="I22" s="63">
        <f t="shared" si="2"/>
        <v>0</v>
      </c>
    </row>
    <row r="23" spans="1:9" ht="32.1" customHeight="1">
      <c r="A23" s="39"/>
      <c r="B23" s="40"/>
      <c r="C23" s="41"/>
      <c r="D23" s="42"/>
      <c r="E23" s="73"/>
      <c r="F23" s="74"/>
      <c r="G23" s="75"/>
      <c r="H23" s="75"/>
      <c r="I23" s="75"/>
    </row>
    <row r="24" spans="1:9" ht="35.1" customHeight="1">
      <c r="A24" s="27"/>
      <c r="B24" s="28" t="s">
        <v>40</v>
      </c>
      <c r="C24" s="20"/>
      <c r="D24" s="20"/>
      <c r="E24" s="20"/>
      <c r="F24" s="76" t="s">
        <v>12</v>
      </c>
      <c r="G24" s="77">
        <f>SUM(G26:G29,)</f>
        <v>0</v>
      </c>
      <c r="H24" s="78">
        <f>SUM(G24*20/100)</f>
        <v>0</v>
      </c>
      <c r="I24" s="77">
        <f>SUM(G24,H24)</f>
        <v>0</v>
      </c>
    </row>
    <row r="25" spans="1:9" s="4" customFormat="1" ht="27" customHeight="1">
      <c r="A25" s="29"/>
      <c r="B25" s="97" t="s">
        <v>41</v>
      </c>
      <c r="C25" s="97"/>
      <c r="D25" s="30"/>
      <c r="E25" s="30"/>
      <c r="F25" s="67"/>
      <c r="G25" s="68"/>
      <c r="H25" s="69"/>
      <c r="I25" s="87"/>
    </row>
    <row r="26" spans="1:9" ht="45" customHeight="1">
      <c r="A26" s="31" t="s">
        <v>102</v>
      </c>
      <c r="B26" s="43" t="s">
        <v>103</v>
      </c>
      <c r="C26" s="44" t="s">
        <v>104</v>
      </c>
      <c r="D26" s="45" t="s">
        <v>50</v>
      </c>
      <c r="E26" s="45">
        <v>12</v>
      </c>
      <c r="F26" s="71">
        <v>0</v>
      </c>
      <c r="G26" s="63">
        <f t="shared" ref="G26:G29" si="3">E26*F26</f>
        <v>0</v>
      </c>
      <c r="H26" s="63">
        <f t="shared" ref="H26:H29" si="4">SUM(G26*20/100)</f>
        <v>0</v>
      </c>
      <c r="I26" s="63">
        <f t="shared" ref="I26:I29" si="5">SUM(G26,H26)</f>
        <v>0</v>
      </c>
    </row>
    <row r="27" spans="1:9" ht="36.950000000000003" customHeight="1">
      <c r="A27" s="31" t="s">
        <v>105</v>
      </c>
      <c r="B27" s="43" t="s">
        <v>106</v>
      </c>
      <c r="C27" s="44" t="s">
        <v>107</v>
      </c>
      <c r="D27" s="45" t="s">
        <v>5</v>
      </c>
      <c r="E27" s="45">
        <v>1</v>
      </c>
      <c r="F27" s="71">
        <v>0</v>
      </c>
      <c r="G27" s="63">
        <f t="shared" si="3"/>
        <v>0</v>
      </c>
      <c r="H27" s="63">
        <f t="shared" si="4"/>
        <v>0</v>
      </c>
      <c r="I27" s="63">
        <f t="shared" si="5"/>
        <v>0</v>
      </c>
    </row>
    <row r="28" spans="1:9" ht="39" customHeight="1">
      <c r="A28" s="31" t="s">
        <v>108</v>
      </c>
      <c r="B28" s="43" t="s">
        <v>109</v>
      </c>
      <c r="C28" s="44" t="s">
        <v>110</v>
      </c>
      <c r="D28" s="45" t="s">
        <v>5</v>
      </c>
      <c r="E28" s="45">
        <v>2</v>
      </c>
      <c r="F28" s="71">
        <v>0</v>
      </c>
      <c r="G28" s="63">
        <f t="shared" si="3"/>
        <v>0</v>
      </c>
      <c r="H28" s="63">
        <f t="shared" si="4"/>
        <v>0</v>
      </c>
      <c r="I28" s="63">
        <f t="shared" si="5"/>
        <v>0</v>
      </c>
    </row>
    <row r="29" spans="1:9" ht="48" customHeight="1">
      <c r="A29" s="31" t="s">
        <v>111</v>
      </c>
      <c r="B29" s="43"/>
      <c r="C29" s="44" t="s">
        <v>135</v>
      </c>
      <c r="D29" s="45" t="s">
        <v>13</v>
      </c>
      <c r="E29" s="45">
        <v>1</v>
      </c>
      <c r="F29" s="71">
        <v>0</v>
      </c>
      <c r="G29" s="63">
        <f t="shared" si="3"/>
        <v>0</v>
      </c>
      <c r="H29" s="63">
        <f t="shared" si="4"/>
        <v>0</v>
      </c>
      <c r="I29" s="63">
        <f t="shared" si="5"/>
        <v>0</v>
      </c>
    </row>
    <row r="30" spans="1:9" ht="26.1" customHeight="1">
      <c r="A30" s="46"/>
      <c r="B30" s="47"/>
      <c r="C30" s="47"/>
      <c r="D30" s="47"/>
      <c r="E30" s="47"/>
      <c r="F30" s="47"/>
      <c r="G30" s="47"/>
      <c r="H30" s="47"/>
      <c r="I30" s="47"/>
    </row>
    <row r="31" spans="1:9" ht="39" customHeight="1">
      <c r="A31" s="27"/>
      <c r="B31" s="28" t="s">
        <v>63</v>
      </c>
      <c r="C31" s="20"/>
      <c r="D31" s="20"/>
      <c r="E31" s="20"/>
      <c r="F31" s="76" t="s">
        <v>12</v>
      </c>
      <c r="G31" s="77">
        <f>SUM(G32:G35,)</f>
        <v>0</v>
      </c>
      <c r="H31" s="78">
        <f>SUM(G31*20/100)</f>
        <v>0</v>
      </c>
      <c r="I31" s="77">
        <f>SUM(G31,H31)</f>
        <v>0</v>
      </c>
    </row>
    <row r="32" spans="1:9" ht="45" customHeight="1">
      <c r="A32" s="31" t="s">
        <v>112</v>
      </c>
      <c r="B32" s="22"/>
      <c r="C32" s="44" t="s">
        <v>65</v>
      </c>
      <c r="D32" s="45" t="s">
        <v>50</v>
      </c>
      <c r="E32" s="45">
        <v>495</v>
      </c>
      <c r="F32" s="71">
        <v>0</v>
      </c>
      <c r="G32" s="63">
        <f t="shared" ref="G32:G35" si="6">E32*F32</f>
        <v>0</v>
      </c>
      <c r="H32" s="63">
        <f t="shared" ref="H32:H35" si="7">SUM(G32*20/100)</f>
        <v>0</v>
      </c>
      <c r="I32" s="63">
        <f t="shared" ref="I32:I35" si="8">SUM(G32,H32)</f>
        <v>0</v>
      </c>
    </row>
    <row r="33" spans="1:9" ht="45" customHeight="1">
      <c r="A33" s="31" t="s">
        <v>113</v>
      </c>
      <c r="B33" s="22"/>
      <c r="C33" s="44" t="s">
        <v>114</v>
      </c>
      <c r="D33" s="45" t="s">
        <v>50</v>
      </c>
      <c r="E33" s="79">
        <v>250</v>
      </c>
      <c r="F33" s="71">
        <v>0</v>
      </c>
      <c r="G33" s="63">
        <f t="shared" si="6"/>
        <v>0</v>
      </c>
      <c r="H33" s="63">
        <f t="shared" si="7"/>
        <v>0</v>
      </c>
      <c r="I33" s="63">
        <f t="shared" si="8"/>
        <v>0</v>
      </c>
    </row>
    <row r="34" spans="1:9" ht="42.75" customHeight="1">
      <c r="A34" s="31" t="s">
        <v>115</v>
      </c>
      <c r="B34" s="22"/>
      <c r="C34" s="44" t="s">
        <v>116</v>
      </c>
      <c r="D34" s="45" t="s">
        <v>50</v>
      </c>
      <c r="E34" s="79">
        <v>195</v>
      </c>
      <c r="F34" s="71">
        <v>0</v>
      </c>
      <c r="G34" s="63">
        <f t="shared" si="6"/>
        <v>0</v>
      </c>
      <c r="H34" s="63">
        <f t="shared" si="7"/>
        <v>0</v>
      </c>
      <c r="I34" s="63">
        <f t="shared" si="8"/>
        <v>0</v>
      </c>
    </row>
    <row r="35" spans="1:9" ht="42.75" customHeight="1">
      <c r="A35" s="31" t="s">
        <v>117</v>
      </c>
      <c r="B35" s="22"/>
      <c r="C35" s="44" t="s">
        <v>118</v>
      </c>
      <c r="D35" s="45" t="s">
        <v>13</v>
      </c>
      <c r="E35" s="45">
        <v>1</v>
      </c>
      <c r="F35" s="71">
        <v>0</v>
      </c>
      <c r="G35" s="63">
        <f t="shared" si="6"/>
        <v>0</v>
      </c>
      <c r="H35" s="63">
        <f t="shared" si="7"/>
        <v>0</v>
      </c>
      <c r="I35" s="63">
        <f t="shared" si="8"/>
        <v>0</v>
      </c>
    </row>
    <row r="36" spans="1:9" ht="33" customHeight="1">
      <c r="A36" s="39"/>
      <c r="B36" s="48"/>
      <c r="C36" s="49"/>
      <c r="D36" s="50"/>
      <c r="E36" s="50"/>
      <c r="F36" s="80"/>
      <c r="G36" s="81"/>
      <c r="H36" s="81"/>
      <c r="I36" s="81"/>
    </row>
    <row r="37" spans="1:9" ht="42.75" customHeight="1">
      <c r="A37" s="18"/>
      <c r="B37" s="19" t="s">
        <v>70</v>
      </c>
      <c r="C37" s="20"/>
      <c r="D37" s="20"/>
      <c r="E37" s="20"/>
      <c r="F37" s="58" t="s">
        <v>12</v>
      </c>
      <c r="G37" s="59">
        <f>SUM(G38,)</f>
        <v>0</v>
      </c>
      <c r="H37" s="60">
        <f>SUM(G37*20/100)</f>
        <v>0</v>
      </c>
      <c r="I37" s="59">
        <f>SUM(G37,H37)</f>
        <v>0</v>
      </c>
    </row>
    <row r="38" spans="1:9" ht="27">
      <c r="A38" s="31" t="s">
        <v>119</v>
      </c>
      <c r="B38" s="22"/>
      <c r="C38" s="23" t="s">
        <v>120</v>
      </c>
      <c r="D38" s="24" t="s">
        <v>13</v>
      </c>
      <c r="E38" s="61">
        <v>1</v>
      </c>
      <c r="F38" s="62">
        <v>0</v>
      </c>
      <c r="G38" s="63">
        <f>E38*F38</f>
        <v>0</v>
      </c>
      <c r="H38" s="63">
        <f t="shared" ref="H38" si="9">SUM(G38*20/100)</f>
        <v>0</v>
      </c>
      <c r="I38" s="63">
        <f>SUM(G38,H38)</f>
        <v>0</v>
      </c>
    </row>
    <row r="39" spans="1:9" s="7" customFormat="1" ht="35.1" customHeight="1">
      <c r="B39" s="8"/>
      <c r="C39" s="51"/>
      <c r="D39" s="8"/>
      <c r="E39" s="8"/>
      <c r="F39" s="8"/>
      <c r="G39" s="8"/>
      <c r="H39" s="8"/>
      <c r="I39" s="8"/>
    </row>
    <row r="40" spans="1:9" s="7" customFormat="1" ht="38.1" customHeight="1">
      <c r="A40" s="8"/>
      <c r="B40" s="8"/>
      <c r="C40" s="52"/>
      <c r="D40" s="92"/>
      <c r="E40" s="92"/>
      <c r="F40" s="92"/>
      <c r="G40" s="92"/>
      <c r="H40" s="82" t="s">
        <v>72</v>
      </c>
      <c r="I40" s="88">
        <f>SUM(G8,G5,G24,G31,G37)</f>
        <v>0</v>
      </c>
    </row>
    <row r="41" spans="1:9" s="7" customFormat="1" ht="36" customHeight="1">
      <c r="A41" s="8"/>
      <c r="D41" s="92"/>
      <c r="E41" s="92"/>
      <c r="F41" s="92"/>
      <c r="G41" s="92"/>
      <c r="H41" s="82" t="s">
        <v>9</v>
      </c>
      <c r="I41" s="88">
        <f>SUM(I40*20/100)</f>
        <v>0</v>
      </c>
    </row>
    <row r="42" spans="1:9" s="7" customFormat="1" ht="36" customHeight="1">
      <c r="D42" s="92"/>
      <c r="E42" s="92"/>
      <c r="F42" s="92"/>
      <c r="G42" s="92"/>
      <c r="H42" s="83" t="s">
        <v>73</v>
      </c>
      <c r="I42" s="89">
        <f>SUM(I40,I41)</f>
        <v>0</v>
      </c>
    </row>
    <row r="43" spans="1:9" s="8" customFormat="1" ht="96" customHeight="1">
      <c r="A43" s="7"/>
      <c r="B43" s="53"/>
      <c r="C43" s="52"/>
      <c r="D43" s="54"/>
      <c r="E43" s="84"/>
      <c r="F43" s="85"/>
      <c r="G43" s="86"/>
      <c r="H43" s="86"/>
      <c r="I43" s="86"/>
    </row>
    <row r="44" spans="1:9" ht="91.5" customHeight="1">
      <c r="A44" s="55"/>
      <c r="B44" s="53"/>
      <c r="C44" s="52"/>
      <c r="D44" s="54"/>
      <c r="E44" s="84"/>
      <c r="F44" s="85"/>
      <c r="G44" s="86"/>
      <c r="H44" s="86"/>
      <c r="I44" s="86"/>
    </row>
    <row r="45" spans="1:9" ht="86.25" customHeight="1">
      <c r="A45" s="55"/>
      <c r="B45" s="8"/>
      <c r="C45" s="8"/>
      <c r="D45" s="8"/>
      <c r="E45" s="8"/>
      <c r="F45" s="8"/>
      <c r="G45" s="8"/>
      <c r="H45" s="8"/>
      <c r="I45" s="8"/>
    </row>
    <row r="46" spans="1:9" ht="69" customHeight="1">
      <c r="A46" s="8"/>
      <c r="B46" s="8"/>
      <c r="C46" s="8"/>
      <c r="D46" s="8"/>
      <c r="E46" s="8"/>
      <c r="F46" s="8"/>
      <c r="G46" s="8"/>
      <c r="H46" s="8"/>
      <c r="I46" s="8"/>
    </row>
    <row r="47" spans="1:9" ht="57.75" customHeight="1">
      <c r="A47" s="8"/>
      <c r="B47" s="8"/>
      <c r="C47" s="8"/>
      <c r="D47" s="8"/>
      <c r="E47" s="8"/>
      <c r="F47" s="8"/>
      <c r="G47" s="8"/>
      <c r="H47" s="8"/>
      <c r="I47" s="8"/>
    </row>
    <row r="48" spans="1:9" ht="69" customHeight="1">
      <c r="A48" s="8"/>
      <c r="B48" s="8"/>
      <c r="C48" s="8"/>
      <c r="D48" s="8"/>
      <c r="E48" s="8"/>
      <c r="F48" s="8"/>
      <c r="G48" s="8"/>
      <c r="H48" s="8"/>
      <c r="I48" s="8"/>
    </row>
    <row r="49" spans="1:135" ht="57" customHeight="1">
      <c r="A49" s="8"/>
      <c r="B49" s="8"/>
      <c r="C49" s="8"/>
      <c r="D49" s="8"/>
      <c r="E49" s="8"/>
      <c r="F49" s="8"/>
      <c r="G49" s="8"/>
      <c r="H49" s="8"/>
      <c r="I49" s="8"/>
    </row>
    <row r="50" spans="1:135" ht="58.5" customHeight="1">
      <c r="A50" s="8"/>
      <c r="B50" s="8"/>
      <c r="C50" s="8"/>
      <c r="D50" s="8"/>
      <c r="E50" s="8"/>
      <c r="F50" s="8"/>
      <c r="G50" s="8"/>
      <c r="H50" s="8"/>
      <c r="I50" s="8"/>
    </row>
    <row r="51" spans="1:135" ht="42.95" customHeight="1">
      <c r="A51" s="8"/>
      <c r="B51" s="8"/>
      <c r="C51" s="8"/>
      <c r="D51" s="8"/>
      <c r="E51" s="8"/>
      <c r="F51" s="8"/>
      <c r="G51" s="8"/>
      <c r="H51" s="8"/>
      <c r="I51" s="8"/>
    </row>
    <row r="52" spans="1:135" ht="42.95" customHeight="1">
      <c r="A52" s="8"/>
      <c r="B52" s="8"/>
      <c r="C52" s="8"/>
      <c r="D52" s="8"/>
      <c r="E52" s="8"/>
      <c r="F52" s="8"/>
      <c r="G52" s="8"/>
      <c r="H52" s="8"/>
      <c r="I52" s="8"/>
    </row>
    <row r="53" spans="1:135" ht="36.75" customHeight="1">
      <c r="A53" s="8"/>
      <c r="B53" s="8"/>
      <c r="C53" s="8"/>
      <c r="D53" s="8"/>
      <c r="E53" s="8"/>
      <c r="F53" s="8"/>
      <c r="G53" s="8"/>
      <c r="H53" s="8"/>
      <c r="I53" s="8"/>
    </row>
    <row r="54" spans="1:135" ht="36.75" customHeight="1">
      <c r="A54" s="8"/>
      <c r="B54" s="8"/>
      <c r="C54" s="8"/>
      <c r="D54" s="8"/>
      <c r="E54" s="8"/>
      <c r="F54" s="8"/>
      <c r="G54" s="8"/>
      <c r="H54" s="8"/>
      <c r="I54" s="8"/>
    </row>
    <row r="55" spans="1:135" ht="30" customHeight="1">
      <c r="A55" s="8"/>
      <c r="B55" s="8"/>
      <c r="C55" s="8"/>
      <c r="D55" s="8"/>
      <c r="E55" s="8"/>
      <c r="F55" s="8"/>
      <c r="G55" s="8"/>
      <c r="H55" s="8"/>
      <c r="I55" s="8"/>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c r="BL55" s="90"/>
      <c r="BM55" s="90"/>
      <c r="BN55" s="90"/>
      <c r="BO55" s="90"/>
      <c r="BP55" s="90"/>
      <c r="BQ55" s="90"/>
      <c r="BR55" s="90"/>
      <c r="BS55" s="90"/>
      <c r="BT55" s="90"/>
      <c r="BU55" s="90"/>
      <c r="BV55" s="90"/>
      <c r="BW55" s="90"/>
      <c r="BX55" s="90"/>
      <c r="BY55" s="90"/>
      <c r="BZ55" s="90"/>
      <c r="CA55" s="90"/>
      <c r="CB55" s="90"/>
      <c r="CC55" s="90"/>
      <c r="CD55" s="90"/>
      <c r="CE55" s="90"/>
      <c r="CF55" s="90"/>
      <c r="CG55" s="90"/>
      <c r="CH55" s="90"/>
      <c r="CI55" s="90"/>
      <c r="CJ55" s="90"/>
      <c r="CK55" s="90"/>
      <c r="CL55" s="90"/>
      <c r="CM55" s="90"/>
      <c r="CN55" s="90"/>
      <c r="CO55" s="90"/>
      <c r="CP55" s="90"/>
      <c r="CQ55" s="90"/>
      <c r="CR55" s="90"/>
      <c r="CS55" s="90"/>
      <c r="CT55" s="90"/>
      <c r="CU55" s="90"/>
      <c r="CV55" s="90"/>
      <c r="CW55" s="90"/>
      <c r="CX55" s="90"/>
      <c r="CY55" s="90"/>
      <c r="CZ55" s="90"/>
      <c r="DA55" s="90"/>
      <c r="DB55" s="90"/>
      <c r="DC55" s="90"/>
      <c r="DD55" s="90"/>
      <c r="DE55" s="90"/>
      <c r="DF55" s="90"/>
      <c r="DG55" s="90"/>
      <c r="DH55" s="90"/>
      <c r="DI55" s="90"/>
      <c r="DJ55" s="90"/>
      <c r="DK55" s="90"/>
      <c r="DL55" s="90"/>
      <c r="DM55" s="90"/>
      <c r="DN55" s="90"/>
      <c r="DO55" s="90"/>
      <c r="DP55" s="90"/>
      <c r="DQ55" s="90"/>
      <c r="DR55" s="90"/>
      <c r="DS55" s="90"/>
      <c r="DT55" s="90"/>
      <c r="DU55" s="90"/>
      <c r="DV55" s="90"/>
      <c r="DW55" s="90"/>
      <c r="DX55" s="90"/>
      <c r="DY55" s="90"/>
      <c r="DZ55" s="90"/>
      <c r="EA55" s="90"/>
      <c r="EB55" s="90"/>
      <c r="EC55" s="90"/>
      <c r="ED55" s="90"/>
      <c r="EE55" s="90"/>
    </row>
    <row r="56" spans="1:135" ht="30" customHeight="1">
      <c r="A56" s="8"/>
      <c r="B56" s="8"/>
      <c r="C56" s="8"/>
      <c r="D56" s="8"/>
      <c r="E56" s="8"/>
      <c r="F56" s="8"/>
      <c r="G56" s="8"/>
      <c r="H56" s="8"/>
      <c r="I56" s="8"/>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0"/>
      <c r="BQ56" s="90"/>
      <c r="BR56" s="90"/>
      <c r="BS56" s="90"/>
      <c r="BT56" s="90"/>
      <c r="BU56" s="90"/>
      <c r="BV56" s="90"/>
      <c r="BW56" s="90"/>
      <c r="BX56" s="90"/>
      <c r="BY56" s="90"/>
      <c r="BZ56" s="90"/>
      <c r="CA56" s="90"/>
      <c r="CB56" s="90"/>
      <c r="CC56" s="90"/>
      <c r="CD56" s="90"/>
      <c r="CE56" s="90"/>
      <c r="CF56" s="90"/>
      <c r="CG56" s="90"/>
      <c r="CH56" s="90"/>
      <c r="CI56" s="90"/>
      <c r="CJ56" s="90"/>
      <c r="CK56" s="90"/>
      <c r="CL56" s="90"/>
      <c r="CM56" s="90"/>
      <c r="CN56" s="90"/>
      <c r="CO56" s="90"/>
      <c r="CP56" s="90"/>
      <c r="CQ56" s="90"/>
      <c r="CR56" s="90"/>
      <c r="CS56" s="90"/>
      <c r="CT56" s="90"/>
      <c r="CU56" s="90"/>
      <c r="CV56" s="90"/>
      <c r="CW56" s="90"/>
      <c r="CX56" s="90"/>
      <c r="CY56" s="90"/>
      <c r="CZ56" s="90"/>
      <c r="DA56" s="90"/>
      <c r="DB56" s="90"/>
      <c r="DC56" s="90"/>
      <c r="DD56" s="90"/>
      <c r="DE56" s="90"/>
      <c r="DF56" s="90"/>
      <c r="DG56" s="90"/>
      <c r="DH56" s="90"/>
      <c r="DI56" s="90"/>
      <c r="DJ56" s="90"/>
      <c r="DK56" s="90"/>
      <c r="DL56" s="90"/>
      <c r="DM56" s="90"/>
      <c r="DN56" s="90"/>
      <c r="DO56" s="90"/>
      <c r="DP56" s="90"/>
      <c r="DQ56" s="90"/>
      <c r="DR56" s="90"/>
      <c r="DS56" s="90"/>
      <c r="DT56" s="90"/>
      <c r="DU56" s="90"/>
      <c r="DV56" s="90"/>
      <c r="DW56" s="90"/>
      <c r="DX56" s="90"/>
      <c r="DY56" s="90"/>
      <c r="DZ56" s="90"/>
      <c r="EA56" s="90"/>
      <c r="EB56" s="90"/>
      <c r="EC56" s="90"/>
      <c r="ED56" s="90"/>
      <c r="EE56" s="90"/>
    </row>
    <row r="57" spans="1:135" ht="79.5" customHeight="1">
      <c r="A57" s="8"/>
      <c r="B57" s="8"/>
      <c r="C57" s="8"/>
      <c r="D57" s="8"/>
      <c r="E57" s="8"/>
      <c r="F57" s="8"/>
      <c r="G57" s="8"/>
      <c r="H57" s="8"/>
      <c r="I57" s="8"/>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c r="BL57" s="90"/>
      <c r="BM57" s="90"/>
      <c r="BN57" s="90"/>
      <c r="BO57" s="90"/>
      <c r="BP57" s="90"/>
      <c r="BQ57" s="90"/>
      <c r="BR57" s="90"/>
      <c r="BS57" s="90"/>
      <c r="BT57" s="90"/>
      <c r="BU57" s="90"/>
      <c r="BV57" s="90"/>
      <c r="BW57" s="90"/>
      <c r="BX57" s="90"/>
      <c r="BY57" s="90"/>
      <c r="BZ57" s="90"/>
      <c r="CA57" s="90"/>
      <c r="CB57" s="90"/>
      <c r="CC57" s="90"/>
      <c r="CD57" s="90"/>
      <c r="CE57" s="90"/>
      <c r="CF57" s="90"/>
      <c r="CG57" s="90"/>
      <c r="CH57" s="90"/>
      <c r="CI57" s="90"/>
      <c r="CJ57" s="90"/>
      <c r="CK57" s="90"/>
      <c r="CL57" s="90"/>
      <c r="CM57" s="90"/>
      <c r="CN57" s="90"/>
      <c r="CO57" s="90"/>
      <c r="CP57" s="90"/>
      <c r="CQ57" s="90"/>
      <c r="CR57" s="90"/>
      <c r="CS57" s="90"/>
      <c r="CT57" s="90"/>
      <c r="CU57" s="90"/>
      <c r="CV57" s="90"/>
      <c r="CW57" s="90"/>
      <c r="CX57" s="90"/>
      <c r="CY57" s="90"/>
      <c r="CZ57" s="90"/>
      <c r="DA57" s="90"/>
      <c r="DB57" s="90"/>
      <c r="DC57" s="90"/>
      <c r="DD57" s="90"/>
      <c r="DE57" s="90"/>
      <c r="DF57" s="90"/>
      <c r="DG57" s="90"/>
      <c r="DH57" s="90"/>
      <c r="DI57" s="90"/>
      <c r="DJ57" s="90"/>
      <c r="DK57" s="90"/>
      <c r="DL57" s="90"/>
      <c r="DM57" s="90"/>
      <c r="DN57" s="90"/>
      <c r="DO57" s="90"/>
      <c r="DP57" s="90"/>
      <c r="DQ57" s="90"/>
      <c r="DR57" s="90"/>
      <c r="DS57" s="90"/>
      <c r="DT57" s="90"/>
      <c r="DU57" s="90"/>
      <c r="DV57" s="90"/>
      <c r="DW57" s="90"/>
      <c r="DX57" s="90"/>
      <c r="DY57" s="90"/>
      <c r="DZ57" s="90"/>
      <c r="EA57" s="90"/>
      <c r="EB57" s="90"/>
      <c r="EC57" s="90"/>
      <c r="ED57" s="90"/>
      <c r="EE57" s="90"/>
    </row>
    <row r="58" spans="1:135" ht="36.75" customHeight="1">
      <c r="A58" s="8"/>
      <c r="B58" s="8"/>
      <c r="C58" s="8"/>
      <c r="D58" s="8"/>
      <c r="E58" s="8"/>
      <c r="F58" s="8"/>
      <c r="G58" s="8"/>
      <c r="H58" s="8"/>
      <c r="I58" s="8"/>
    </row>
    <row r="59" spans="1:135" ht="42.95" customHeight="1">
      <c r="A59" s="8"/>
      <c r="B59" s="8"/>
      <c r="C59" s="8"/>
      <c r="D59" s="8"/>
      <c r="E59" s="8"/>
      <c r="F59" s="8"/>
      <c r="G59" s="8"/>
      <c r="H59" s="8"/>
      <c r="I59" s="8"/>
    </row>
    <row r="60" spans="1:135" ht="15" customHeight="1">
      <c r="A60" s="8"/>
      <c r="B60" s="8"/>
      <c r="C60" s="8"/>
      <c r="D60" s="8"/>
      <c r="E60" s="8"/>
      <c r="F60" s="8"/>
      <c r="G60" s="8"/>
      <c r="H60" s="8"/>
      <c r="I60" s="8"/>
    </row>
    <row r="61" spans="1:135" ht="15" customHeight="1">
      <c r="A61" s="8"/>
      <c r="B61" s="8"/>
      <c r="C61" s="8"/>
      <c r="D61" s="8"/>
      <c r="E61" s="8"/>
      <c r="F61" s="8"/>
      <c r="G61" s="8"/>
      <c r="H61" s="8"/>
      <c r="I61" s="8"/>
    </row>
    <row r="62" spans="1:135" ht="15" customHeight="1">
      <c r="A62" s="8"/>
      <c r="B62" s="8"/>
      <c r="C62" s="8"/>
      <c r="D62" s="8"/>
      <c r="E62" s="8"/>
      <c r="F62" s="8"/>
      <c r="G62" s="8"/>
      <c r="H62" s="8"/>
      <c r="I62" s="8"/>
    </row>
    <row r="63" spans="1:135" ht="15" customHeight="1">
      <c r="A63" s="8"/>
      <c r="B63" s="8"/>
      <c r="C63" s="8"/>
      <c r="D63" s="8"/>
      <c r="E63" s="8"/>
      <c r="F63" s="8"/>
      <c r="G63" s="8"/>
      <c r="H63" s="8"/>
      <c r="I63" s="8"/>
    </row>
    <row r="64" spans="1:135" ht="15" customHeight="1">
      <c r="A64" s="8"/>
      <c r="B64" s="8"/>
      <c r="C64" s="8"/>
      <c r="D64" s="8"/>
      <c r="E64" s="8"/>
      <c r="F64" s="8"/>
      <c r="G64" s="8"/>
      <c r="H64" s="8"/>
      <c r="I64" s="8"/>
    </row>
    <row r="65" spans="1:9" ht="15" customHeight="1">
      <c r="A65" s="8"/>
      <c r="B65" s="8"/>
      <c r="C65" s="8"/>
      <c r="D65" s="8"/>
      <c r="E65" s="8"/>
      <c r="F65" s="8"/>
      <c r="G65" s="8"/>
      <c r="H65" s="8"/>
      <c r="I65" s="8"/>
    </row>
    <row r="66" spans="1:9" ht="15" customHeight="1">
      <c r="A66" s="8"/>
      <c r="B66" s="8"/>
      <c r="C66" s="8"/>
      <c r="D66" s="8"/>
      <c r="E66" s="8"/>
      <c r="F66" s="8"/>
      <c r="G66" s="8"/>
      <c r="H66" s="8"/>
      <c r="I66" s="8"/>
    </row>
    <row r="67" spans="1:9" ht="15" customHeight="1">
      <c r="A67" s="8"/>
      <c r="B67" s="8"/>
      <c r="C67" s="8"/>
      <c r="D67" s="8"/>
      <c r="E67" s="8"/>
      <c r="F67" s="8"/>
      <c r="G67" s="8"/>
      <c r="H67" s="8"/>
      <c r="I67" s="8"/>
    </row>
    <row r="68" spans="1:9" ht="15" customHeight="1">
      <c r="A68" s="8"/>
      <c r="B68" s="8"/>
      <c r="C68" s="8"/>
      <c r="D68" s="8"/>
      <c r="E68" s="8"/>
      <c r="F68" s="8"/>
      <c r="G68" s="8"/>
      <c r="H68" s="8"/>
      <c r="I68" s="8"/>
    </row>
    <row r="69" spans="1:9" ht="15" customHeight="1">
      <c r="A69" s="8"/>
    </row>
  </sheetData>
  <sheetProtection selectLockedCells="1" selectUnlockedCells="1"/>
  <mergeCells count="4">
    <mergeCell ref="A1:I1"/>
    <mergeCell ref="A2:I2"/>
    <mergeCell ref="B9:C9"/>
    <mergeCell ref="B25:C25"/>
  </mergeCells>
  <pageMargins left="0.2" right="0.2" top="0.2" bottom="0.66944444444444495" header="0.50972222222222197" footer="0.2"/>
  <pageSetup paperSize="8" scale="54" firstPageNumber="0" orientation="portrait" useFirstPageNumber="1" r:id="rId1"/>
  <headerFooter alignWithMargins="0">
    <oddFooter>&amp;C&amp;"System Font,Normal"&amp;K000000&amp;P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workbookViewId="0">
      <selection activeCell="C15" sqref="C15"/>
    </sheetView>
  </sheetViews>
  <sheetFormatPr baseColWidth="10" defaultRowHeight="12.75"/>
  <cols>
    <col min="1" max="1" width="46.85546875" style="98" customWidth="1"/>
    <col min="2" max="3" width="15.5703125" style="98" customWidth="1"/>
    <col min="4" max="16384" width="11.42578125" style="98"/>
  </cols>
  <sheetData>
    <row r="1" spans="1:3">
      <c r="B1" s="99" t="s">
        <v>136</v>
      </c>
      <c r="C1" s="99" t="s">
        <v>137</v>
      </c>
    </row>
    <row r="2" spans="1:3" ht="31.5">
      <c r="A2" s="100" t="s">
        <v>138</v>
      </c>
      <c r="B2" s="101">
        <f>SUM('DPGF LOT 1 - RENOIR DESSINATEUR'!G5,'DPGF LOT 1 - RENOIR DESSINATEUR'!G8,'DPGF LOT 1 - RENOIR DESSINATEUR'!G20,'DPGF LOT 1 - RENOIR DESSINATEUR'!G27,'DPGF LOT 1 - RENOIR DESSINATEUR'!G35)</f>
        <v>0</v>
      </c>
      <c r="C2" s="101">
        <f>1.2*B2</f>
        <v>0</v>
      </c>
    </row>
    <row r="3" spans="1:3">
      <c r="A3" s="102"/>
    </row>
    <row r="4" spans="1:3" ht="31.5">
      <c r="A4" s="100" t="s">
        <v>139</v>
      </c>
      <c r="B4" s="101">
        <f>'DPGF LOT 1 - RENOIR DESSINATEUR'!G41</f>
        <v>0</v>
      </c>
      <c r="C4" s="101">
        <f>1.2*B4</f>
        <v>0</v>
      </c>
    </row>
    <row r="5" spans="1:3">
      <c r="A5" s="102"/>
    </row>
    <row r="6" spans="1:3" ht="15.75">
      <c r="A6" s="100" t="s">
        <v>140</v>
      </c>
      <c r="B6" s="101">
        <f>B2+B4</f>
        <v>0</v>
      </c>
      <c r="C6" s="101">
        <f>1.2*B6</f>
        <v>0</v>
      </c>
    </row>
    <row r="7" spans="1:3">
      <c r="A7" s="102"/>
    </row>
    <row r="8" spans="1:3" ht="31.5">
      <c r="A8" s="100" t="s">
        <v>141</v>
      </c>
      <c r="B8" s="101">
        <f>SUM('DPGF LOT 1 - RENOIR ET L''AMOUR'!G5,'DPGF LOT 1 - RENOIR ET L''AMOUR'!G8,'DPGF LOT 1 - RENOIR ET L''AMOUR'!G24,'DPGF LOT 1 - RENOIR ET L''AMOUR'!G31)</f>
        <v>0</v>
      </c>
      <c r="C8" s="101">
        <f>1.2*B8</f>
        <v>0</v>
      </c>
    </row>
    <row r="9" spans="1:3">
      <c r="A9" s="102"/>
    </row>
    <row r="10" spans="1:3" ht="31.5">
      <c r="A10" s="100" t="s">
        <v>142</v>
      </c>
      <c r="B10" s="101">
        <f>'DPGF LOT 1 - RENOIR ET L''AMOUR'!G37</f>
        <v>0</v>
      </c>
      <c r="C10" s="101">
        <f>1.2*B10</f>
        <v>0</v>
      </c>
    </row>
    <row r="11" spans="1:3">
      <c r="A11" s="102"/>
    </row>
    <row r="12" spans="1:3" ht="15.75">
      <c r="A12" s="100" t="s">
        <v>143</v>
      </c>
      <c r="B12" s="101">
        <f>B8+B10</f>
        <v>0</v>
      </c>
      <c r="C12" s="101">
        <f>C8+C10</f>
        <v>0</v>
      </c>
    </row>
    <row r="13" spans="1:3">
      <c r="A13" s="102"/>
    </row>
    <row r="14" spans="1:3">
      <c r="A14" s="102"/>
    </row>
    <row r="15" spans="1:3" ht="31.5">
      <c r="A15" s="100" t="s">
        <v>144</v>
      </c>
      <c r="B15" s="101">
        <f>B6+B12</f>
        <v>0</v>
      </c>
      <c r="C15" s="101">
        <f>C6+C12</f>
        <v>0</v>
      </c>
    </row>
    <row r="16" spans="1:3">
      <c r="A16" s="102"/>
    </row>
  </sheetData>
  <pageMargins left="0.7" right="0.7" top="0.75" bottom="0.75" header="0.3" footer="0.3"/>
  <pageSetup paperSize="9" orientation="portrait" horizontalDpi="0" verticalDpi="0" copies="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DPGF LOT 1 - RENOIR DESSINATEUR</vt:lpstr>
      <vt:lpstr>DPGF LOT 1 - RENOIR ET L'AMOUR</vt:lpstr>
      <vt:lpstr>SYNTHESE</vt:lpstr>
      <vt:lpstr>'DPGF LOT 1 - RENOIR DESSINATEUR'!__xlnm.Print_Area</vt:lpstr>
      <vt:lpstr>'DPGF LOT 1 - RENOIR ET L''AMOUR'!__xlnm.Print_Area</vt:lpstr>
      <vt:lpstr>'DPGF LOT 1 - RENOIR DESSINATEUR'!Zone_d_impression</vt:lpstr>
      <vt:lpstr>'DPGF LOT 1 - RENOIR ET L''AMOUR'!Zone_d_impression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PAQUI Loane</cp:lastModifiedBy>
  <cp:lastPrinted>2024-03-21T01:14:00Z</cp:lastPrinted>
  <dcterms:created xsi:type="dcterms:W3CDTF">2018-10-29T21:56:00Z</dcterms:created>
  <dcterms:modified xsi:type="dcterms:W3CDTF">2025-10-15T12:48:33Z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E7F9B677311E4B0F4733C8689D144D00_43</vt:lpwstr>
  </property>
  <property fmtid="{D5CDD505-2E9C-101B-9397-08002B2CF9AE}" pid="3" name="KSOProductBuildVer">
    <vt:lpwstr>1033-6.12.0.8652</vt:lpwstr>
  </property>
</Properties>
</file>